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5" yWindow="105" windowWidth="15480" windowHeight="11640"/>
  </bookViews>
  <sheets>
    <sheet name="Schedule of Assessments" sheetId="3" r:id="rId1"/>
  </sheets>
  <definedNames>
    <definedName name="_xlnm.Print_Area" localSheetId="0">'Schedule of Assessments'!$A$1:$K$324</definedName>
    <definedName name="_xlnm.Print_Titles" localSheetId="0">'Schedule of Assessments'!$1:$10</definedName>
  </definedNames>
  <calcPr calcId="125725"/>
</workbook>
</file>

<file path=xl/calcChain.xml><?xml version="1.0" encoding="utf-8"?>
<calcChain xmlns="http://schemas.openxmlformats.org/spreadsheetml/2006/main">
  <c r="M317" i="3"/>
  <c r="K313"/>
  <c r="K308"/>
  <c r="K298"/>
  <c r="I313"/>
  <c r="I308"/>
  <c r="I303"/>
  <c r="I298"/>
  <c r="I293"/>
  <c r="I289"/>
  <c r="I285"/>
  <c r="I280"/>
  <c r="I276"/>
  <c r="I272"/>
  <c r="I268"/>
  <c r="I263"/>
  <c r="I259"/>
  <c r="I255"/>
  <c r="I251"/>
  <c r="I247"/>
  <c r="I242"/>
  <c r="I238"/>
  <c r="I234"/>
  <c r="I230"/>
  <c r="I226"/>
  <c r="I222"/>
  <c r="I218"/>
  <c r="I214"/>
  <c r="I209"/>
  <c r="I205"/>
  <c r="I201"/>
  <c r="I197"/>
  <c r="I193"/>
  <c r="I189"/>
  <c r="I185"/>
  <c r="I181"/>
  <c r="I177"/>
  <c r="I173"/>
  <c r="I169"/>
  <c r="I165"/>
  <c r="I160"/>
  <c r="I156"/>
  <c r="I151"/>
  <c r="I147"/>
  <c r="I142"/>
  <c r="I138"/>
  <c r="I134"/>
  <c r="I130"/>
  <c r="I126"/>
  <c r="I121"/>
  <c r="I117"/>
  <c r="I113"/>
  <c r="I109"/>
  <c r="I105"/>
  <c r="I100"/>
  <c r="I96"/>
  <c r="I92"/>
  <c r="I87"/>
  <c r="I83"/>
  <c r="I79"/>
  <c r="I75"/>
  <c r="I71"/>
  <c r="I67"/>
  <c r="I63"/>
  <c r="I58"/>
  <c r="I54"/>
  <c r="I50"/>
  <c r="I46"/>
  <c r="I42"/>
  <c r="I38"/>
  <c r="I33"/>
  <c r="I29"/>
  <c r="I25"/>
  <c r="I21"/>
  <c r="I17"/>
  <c r="I12"/>
  <c r="I317" l="1"/>
  <c r="J298"/>
  <c r="E298"/>
  <c r="H313"/>
  <c r="H308"/>
  <c r="H303"/>
  <c r="H298"/>
  <c r="H293"/>
  <c r="G289"/>
  <c r="H289"/>
  <c r="G285"/>
  <c r="H285"/>
  <c r="G280"/>
  <c r="H280"/>
  <c r="G276"/>
  <c r="H276"/>
  <c r="G272"/>
  <c r="H272"/>
  <c r="G268"/>
  <c r="H268"/>
  <c r="G263"/>
  <c r="H263"/>
  <c r="G259"/>
  <c r="H259"/>
  <c r="G255"/>
  <c r="H255"/>
  <c r="G251"/>
  <c r="H251"/>
  <c r="G247"/>
  <c r="H247"/>
  <c r="G242"/>
  <c r="H242"/>
  <c r="G238"/>
  <c r="H238"/>
  <c r="G234"/>
  <c r="H234"/>
  <c r="G230"/>
  <c r="H230"/>
  <c r="G226"/>
  <c r="H226"/>
  <c r="G222"/>
  <c r="H222"/>
  <c r="G218"/>
  <c r="H218"/>
  <c r="G214"/>
  <c r="H214"/>
  <c r="G209"/>
  <c r="H209"/>
  <c r="G205"/>
  <c r="H205"/>
  <c r="G201"/>
  <c r="H201"/>
  <c r="G197"/>
  <c r="H197"/>
  <c r="G193"/>
  <c r="H193"/>
  <c r="G189"/>
  <c r="H189"/>
  <c r="G185"/>
  <c r="H185"/>
  <c r="G181"/>
  <c r="H181"/>
  <c r="G177"/>
  <c r="H177"/>
  <c r="G173"/>
  <c r="H173"/>
  <c r="G169"/>
  <c r="H169"/>
  <c r="G165"/>
  <c r="H165"/>
  <c r="G160"/>
  <c r="H160"/>
  <c r="G156"/>
  <c r="H156"/>
  <c r="G151"/>
  <c r="H151"/>
  <c r="G147"/>
  <c r="H147"/>
  <c r="G142"/>
  <c r="H142"/>
  <c r="G138"/>
  <c r="H138"/>
  <c r="G134"/>
  <c r="H134"/>
  <c r="G130"/>
  <c r="H130"/>
  <c r="G126"/>
  <c r="H126"/>
  <c r="G121"/>
  <c r="H121"/>
  <c r="G117"/>
  <c r="H117"/>
  <c r="G113"/>
  <c r="H113"/>
  <c r="G109"/>
  <c r="H109"/>
  <c r="G105"/>
  <c r="H105"/>
  <c r="G100"/>
  <c r="H100"/>
  <c r="G96"/>
  <c r="H96"/>
  <c r="G92"/>
  <c r="H92"/>
  <c r="G87"/>
  <c r="H87"/>
  <c r="G83"/>
  <c r="H83"/>
  <c r="G79"/>
  <c r="H79"/>
  <c r="G75"/>
  <c r="H75"/>
  <c r="G71"/>
  <c r="H71"/>
  <c r="G67"/>
  <c r="H67"/>
  <c r="G63"/>
  <c r="H63"/>
  <c r="G58"/>
  <c r="H58"/>
  <c r="G54"/>
  <c r="H54"/>
  <c r="G50"/>
  <c r="H50"/>
  <c r="G46"/>
  <c r="H46"/>
  <c r="G42"/>
  <c r="H42"/>
  <c r="G38"/>
  <c r="H38"/>
  <c r="G33"/>
  <c r="H33"/>
  <c r="G29"/>
  <c r="H29"/>
  <c r="G25"/>
  <c r="H25"/>
  <c r="G21"/>
  <c r="H21"/>
  <c r="G17"/>
  <c r="H17"/>
  <c r="H317" s="1"/>
  <c r="E289"/>
  <c r="E285"/>
  <c r="F285"/>
  <c r="E280"/>
  <c r="F280" s="1"/>
  <c r="E276"/>
  <c r="E272"/>
  <c r="F272" s="1"/>
  <c r="E268"/>
  <c r="F268"/>
  <c r="E263"/>
  <c r="F263" s="1"/>
  <c r="E259"/>
  <c r="E255"/>
  <c r="E251"/>
  <c r="F251"/>
  <c r="E247"/>
  <c r="F247" s="1"/>
  <c r="E242"/>
  <c r="E238"/>
  <c r="F238" s="1"/>
  <c r="E234"/>
  <c r="F234"/>
  <c r="E230"/>
  <c r="F230" s="1"/>
  <c r="E226"/>
  <c r="E222"/>
  <c r="F222" s="1"/>
  <c r="E218"/>
  <c r="F218"/>
  <c r="E214"/>
  <c r="F214" s="1"/>
  <c r="E209"/>
  <c r="E205"/>
  <c r="F205" s="1"/>
  <c r="E201"/>
  <c r="F201"/>
  <c r="E197"/>
  <c r="F197" s="1"/>
  <c r="E193"/>
  <c r="E189"/>
  <c r="F189" s="1"/>
  <c r="E185"/>
  <c r="F185"/>
  <c r="E181"/>
  <c r="F181" s="1"/>
  <c r="E177"/>
  <c r="E173"/>
  <c r="F173" s="1"/>
  <c r="E169"/>
  <c r="E165"/>
  <c r="F165" s="1"/>
  <c r="E160"/>
  <c r="E156"/>
  <c r="F156" s="1"/>
  <c r="E151"/>
  <c r="F151"/>
  <c r="E147"/>
  <c r="F147" s="1"/>
  <c r="E142"/>
  <c r="E138"/>
  <c r="F138" s="1"/>
  <c r="E134"/>
  <c r="F134"/>
  <c r="E130"/>
  <c r="F130" s="1"/>
  <c r="E126"/>
  <c r="F126"/>
  <c r="E121"/>
  <c r="E117"/>
  <c r="F117"/>
  <c r="E113"/>
  <c r="F113" s="1"/>
  <c r="E109"/>
  <c r="E105"/>
  <c r="F105" s="1"/>
  <c r="E100"/>
  <c r="F100"/>
  <c r="E96"/>
  <c r="F96" s="1"/>
  <c r="E92"/>
  <c r="F92"/>
  <c r="E87"/>
  <c r="F87" s="1"/>
  <c r="E83"/>
  <c r="F83"/>
  <c r="E79"/>
  <c r="F79" s="1"/>
  <c r="E75"/>
  <c r="F75"/>
  <c r="E71"/>
  <c r="F71" s="1"/>
  <c r="E67"/>
  <c r="F67"/>
  <c r="E63"/>
  <c r="F63" s="1"/>
  <c r="E58"/>
  <c r="E54"/>
  <c r="F54" s="1"/>
  <c r="E50"/>
  <c r="F50"/>
  <c r="E46"/>
  <c r="F46" s="1"/>
  <c r="E42"/>
  <c r="E38"/>
  <c r="F38" s="1"/>
  <c r="E33"/>
  <c r="F33"/>
  <c r="E29"/>
  <c r="F29" s="1"/>
  <c r="E25"/>
  <c r="F25"/>
  <c r="E21"/>
  <c r="E17"/>
  <c r="E317" s="1"/>
  <c r="F313"/>
  <c r="F308"/>
  <c r="F303"/>
  <c r="F298"/>
  <c r="F293"/>
  <c r="F289"/>
  <c r="F276"/>
  <c r="F259"/>
  <c r="F255"/>
  <c r="F242"/>
  <c r="F226"/>
  <c r="F209"/>
  <c r="F193"/>
  <c r="F177"/>
  <c r="F169"/>
  <c r="F160"/>
  <c r="F142"/>
  <c r="F121"/>
  <c r="F109"/>
  <c r="F58"/>
  <c r="F42"/>
  <c r="F17"/>
  <c r="F21"/>
  <c r="G317"/>
  <c r="F317" l="1"/>
</calcChain>
</file>

<file path=xl/sharedStrings.xml><?xml version="1.0" encoding="utf-8"?>
<sst xmlns="http://schemas.openxmlformats.org/spreadsheetml/2006/main" count="491" uniqueCount="287">
  <si>
    <t xml:space="preserve">City of Madison Engineering Division - Schedule of Assessments </t>
  </si>
  <si>
    <t xml:space="preserve">Parcel No./ </t>
  </si>
  <si>
    <t xml:space="preserve">Zoning </t>
  </si>
  <si>
    <t xml:space="preserve">Owner's Name / </t>
  </si>
  <si>
    <t xml:space="preserve">Mailing Address </t>
  </si>
  <si>
    <t>Frontages Listed are for Street Shown</t>
  </si>
  <si>
    <t>Parcel Location</t>
  </si>
  <si>
    <t>Frontage</t>
  </si>
  <si>
    <t>TOTAL</t>
  </si>
  <si>
    <t>per LF</t>
  </si>
  <si>
    <t>LF</t>
  </si>
  <si>
    <t>Cost</t>
  </si>
  <si>
    <t>MADISON    WI</t>
  </si>
  <si>
    <t>Install Curb &amp; Gutter</t>
  </si>
  <si>
    <t>&amp; 4 ft. Pavement @</t>
  </si>
  <si>
    <t>Project ID:  53W1126</t>
  </si>
  <si>
    <t>Project Limits: 800' West of Marty Rd to S Gammon Rd</t>
  </si>
  <si>
    <t>0608-021-1401-1</t>
  </si>
  <si>
    <t>PUDSIP</t>
  </si>
  <si>
    <t>MIDDLETON    WI</t>
  </si>
  <si>
    <t>3223 Marty Rd</t>
  </si>
  <si>
    <t>264.66 L.F.</t>
  </si>
  <si>
    <t>2002 S Gammon Rd</t>
  </si>
  <si>
    <t>0608-022-8030-4</t>
  </si>
  <si>
    <t>MARTY, RUSSELL C</t>
  </si>
  <si>
    <t>R1</t>
  </si>
  <si>
    <t>3213 MARTY RD</t>
  </si>
  <si>
    <t>0608-021-1501-9</t>
  </si>
  <si>
    <t>KIRCHOFF, ANGELA R</t>
  </si>
  <si>
    <t>7201  Mid Town Rd</t>
  </si>
  <si>
    <t>7201 MID TOWN RD # 101</t>
  </si>
  <si>
    <t>0608-021-1502-7</t>
  </si>
  <si>
    <t>COLLINS, CASEY R</t>
  </si>
  <si>
    <t>7201 MID TOWN RD # 103</t>
  </si>
  <si>
    <t>0608-021-1503-5</t>
  </si>
  <si>
    <t>KEITH, KAITLYN K</t>
  </si>
  <si>
    <t>7201 MID TOWN RD # 104</t>
  </si>
  <si>
    <t>0608-021-1504-3</t>
  </si>
  <si>
    <t>SCHROEDER, TIMOTHY D</t>
  </si>
  <si>
    <t>7201 MID TOWN RD # 105</t>
  </si>
  <si>
    <t>0608-021-1505-1</t>
  </si>
  <si>
    <t>LEADERS, ANDREW M &amp;</t>
  </si>
  <si>
    <t>JOHN E &amp; JANI C MANSEALL</t>
  </si>
  <si>
    <t>10315 N HEDGES AVE</t>
  </si>
  <si>
    <t>KANSAS CITY    MO</t>
  </si>
  <si>
    <t>0608-021-1506-9</t>
  </si>
  <si>
    <t>SCHWAB, DONALD P</t>
  </si>
  <si>
    <t>6705 SHAMROCK GLEN CIR</t>
  </si>
  <si>
    <t>0608-021-1507-7</t>
  </si>
  <si>
    <t>BIEN, ANDREW H</t>
  </si>
  <si>
    <t>7201 MID TOWN RD # 109</t>
  </si>
  <si>
    <t>0608-021-1508-5</t>
  </si>
  <si>
    <t>VERBANAC, COLLEEN</t>
  </si>
  <si>
    <t>7201 MID TOWN RD # 110</t>
  </si>
  <si>
    <t>0608-021-1509-3</t>
  </si>
  <si>
    <t>TUFFREE, NIKOLE A</t>
  </si>
  <si>
    <t>7201 MID TOWN RD # 111</t>
  </si>
  <si>
    <t>0608-021-1510-0</t>
  </si>
  <si>
    <t>YANKE, MICHAEL F</t>
  </si>
  <si>
    <t>7201 MID TOWN RD #112</t>
  </si>
  <si>
    <t>0608-021-1511-8</t>
  </si>
  <si>
    <t>DARROW, TIMOTHY J</t>
  </si>
  <si>
    <t>&amp; VIRGINIE A DARROW</t>
  </si>
  <si>
    <t>3219 E FALLCREEK LN</t>
  </si>
  <si>
    <t>APPLETON    WI</t>
  </si>
  <si>
    <t>0608-021-1512-6</t>
  </si>
  <si>
    <t>PERTZBORN, MARILYN M</t>
  </si>
  <si>
    <t>7201 MID TOWN RD # 201</t>
  </si>
  <si>
    <t>0608-021-1513-4</t>
  </si>
  <si>
    <t>LESTIKOW TRUST, RL &amp; LS</t>
  </si>
  <si>
    <t>S6463 DEVILS DELIGHT RD</t>
  </si>
  <si>
    <t>MERRIMAC    WI</t>
  </si>
  <si>
    <t>0608-021-1514-2</t>
  </si>
  <si>
    <t>FARREY, BRETTSON T</t>
  </si>
  <si>
    <t>7201 MID TOWN RD #  204</t>
  </si>
  <si>
    <t>0608-021-1515-0</t>
  </si>
  <si>
    <t>STALNAKER, JAMES G</t>
  </si>
  <si>
    <t>7201 MID TOWN RD # 205</t>
  </si>
  <si>
    <t>0608-021-1516-8</t>
  </si>
  <si>
    <t>PASCH, KAREN A</t>
  </si>
  <si>
    <t>7201 MID TOWN RD # 206</t>
  </si>
  <si>
    <t>0608-021-1517-6</t>
  </si>
  <si>
    <t>ROHERTY, PAUL L</t>
  </si>
  <si>
    <t>7201 MID TOWN RD UNIT 207</t>
  </si>
  <si>
    <t>0608-021-1518-4</t>
  </si>
  <si>
    <t>HOLMES, BRIAN D</t>
  </si>
  <si>
    <t>&amp; JAMIE K WEBER</t>
  </si>
  <si>
    <t>7201 MID TOWN RD # 209</t>
  </si>
  <si>
    <t>0608-021-1519-2</t>
  </si>
  <si>
    <t>KLOPFER, BENJAMIN M</t>
  </si>
  <si>
    <t>7201 MID TOWN RD # 210</t>
  </si>
  <si>
    <t>0608-021-1520-9</t>
  </si>
  <si>
    <t>VERSNIK, RANDALL L</t>
  </si>
  <si>
    <t>7201 MID TOWN RD # 211</t>
  </si>
  <si>
    <t>0608-021-1521-7</t>
  </si>
  <si>
    <t>NUNEZ, RAFAEL A</t>
  </si>
  <si>
    <t>&amp; ALLISON L MILLER</t>
  </si>
  <si>
    <t>7201 MID TOWN RD # 212</t>
  </si>
  <si>
    <t>0608-021-1522-5</t>
  </si>
  <si>
    <t>KRISHNAMURTHY, GANESH</t>
  </si>
  <si>
    <t>7201 MID TOWN RD # 213</t>
  </si>
  <si>
    <t>0608-021-1523-3</t>
  </si>
  <si>
    <t>BROWN, LINDA J</t>
  </si>
  <si>
    <t>7201 MID TOWN RD # 301</t>
  </si>
  <si>
    <t>0608-021-1524-1</t>
  </si>
  <si>
    <t>7201 MID TOWN RD # 303</t>
  </si>
  <si>
    <t>0608-021-1525-9</t>
  </si>
  <si>
    <t>HEINO, ELINA E</t>
  </si>
  <si>
    <t>7201 MID TOWN RD UNIT 304</t>
  </si>
  <si>
    <t>0608-021-1526-7</t>
  </si>
  <si>
    <t>BAUMANN, TROY N</t>
  </si>
  <si>
    <t>&amp; SHANNON M MCCARTHY</t>
  </si>
  <si>
    <t>7201 MID TOWN RD # 305</t>
  </si>
  <si>
    <t>0608-021-1527-5</t>
  </si>
  <si>
    <t>SIRNA, SHERRI</t>
  </si>
  <si>
    <t>7201 MID TOWN RD # 306</t>
  </si>
  <si>
    <t>0608-021-1528-3</t>
  </si>
  <si>
    <t>HOLEWINSKI, ANN M</t>
  </si>
  <si>
    <t>7201 MID TOWN RD # 307</t>
  </si>
  <si>
    <t>0608-021-1529-1</t>
  </si>
  <si>
    <t>BEIER TRUST, JUDITH N</t>
  </si>
  <si>
    <t>2191 RIVER FOREST LN</t>
  </si>
  <si>
    <t>MOSINEE    WI</t>
  </si>
  <si>
    <t>0608-021-1530-8</t>
  </si>
  <si>
    <t>DEMARS, SANDRA L</t>
  </si>
  <si>
    <t>7201 MID TOWN RD # 310</t>
  </si>
  <si>
    <t>0608-021-1531-6</t>
  </si>
  <si>
    <t>CLEMONS, AMANDA J</t>
  </si>
  <si>
    <t>7201 MID TOWN RD # 311</t>
  </si>
  <si>
    <t>0608-021-1532-4</t>
  </si>
  <si>
    <t>0608-021-1533-2</t>
  </si>
  <si>
    <t>KUNISCH, PETER G</t>
  </si>
  <si>
    <t>&amp; JANINE N KUNISCH</t>
  </si>
  <si>
    <t>2536 RIMROCK AVE #400-219</t>
  </si>
  <si>
    <t>GRAND JUNCTION    CO</t>
  </si>
  <si>
    <t>0608-021-1534-0</t>
  </si>
  <si>
    <t>LONG, JAMES A</t>
  </si>
  <si>
    <t>7203  Mid Town Rd</t>
  </si>
  <si>
    <t>7203 MID TOWN RD # 101</t>
  </si>
  <si>
    <t>0608-021-1535-8</t>
  </si>
  <si>
    <t>OLSON, DAVID W</t>
  </si>
  <si>
    <t>&amp; LYNN M OLSON</t>
  </si>
  <si>
    <t>10931 MARTIN LN NE</t>
  </si>
  <si>
    <t>AURORA    OR</t>
  </si>
  <si>
    <t>0608-021-1536-6</t>
  </si>
  <si>
    <t>VAN DINTER II, STEVEN F</t>
  </si>
  <si>
    <t>4019 MAPLE GROVE DR</t>
  </si>
  <si>
    <t>0608-021-1537-4</t>
  </si>
  <si>
    <t>HARRIS, MICHELLE</t>
  </si>
  <si>
    <t>7203 MIDTOWN RD UNIT 105</t>
  </si>
  <si>
    <t>0608-021-1538-2</t>
  </si>
  <si>
    <t>FLYNN, MATTHEW J</t>
  </si>
  <si>
    <t>7203 MID TOWN RD # 106</t>
  </si>
  <si>
    <t>0608-021-1539-0</t>
  </si>
  <si>
    <t>MARZULLO, ANGELO R</t>
  </si>
  <si>
    <t>7203 MID TOWN RD # 107</t>
  </si>
  <si>
    <t>0608-021-1540-7</t>
  </si>
  <si>
    <t>SWITZKY, ADAM R</t>
  </si>
  <si>
    <t>7203 MID TOWN RD # 109</t>
  </si>
  <si>
    <t>0608-021-1541-5</t>
  </si>
  <si>
    <t>BUNDE, BONNIDA R</t>
  </si>
  <si>
    <t>7203 MID TOWN RD # 110</t>
  </si>
  <si>
    <t>0608-021-1542-3</t>
  </si>
  <si>
    <t>WEEDEN, MONICA R</t>
  </si>
  <si>
    <t>7203 MID TOWN RD # 111</t>
  </si>
  <si>
    <t>0608-021-1543-1</t>
  </si>
  <si>
    <t>GUTTMAN, FRANK L</t>
  </si>
  <si>
    <t>7203 MID TOWN RD # 112</t>
  </si>
  <si>
    <t>0608-021-1544-9</t>
  </si>
  <si>
    <t>RUSCH, ERIKA</t>
  </si>
  <si>
    <t>7203 MID TOWN RD # 113</t>
  </si>
  <si>
    <t>0608-021-1545-7</t>
  </si>
  <si>
    <t>ANDERSON, LORI E</t>
  </si>
  <si>
    <t>7203 MID TOWN RD # 201</t>
  </si>
  <si>
    <t>0608-021-1546-5</t>
  </si>
  <si>
    <t>GRABER, SUSAN K</t>
  </si>
  <si>
    <t>7203 MID TOWN RD # 203</t>
  </si>
  <si>
    <t>0608-021-1547-3</t>
  </si>
  <si>
    <t>7203 MID TOWN RD # 204</t>
  </si>
  <si>
    <t>0608-021-1548-1</t>
  </si>
  <si>
    <t>REIF, MARK C</t>
  </si>
  <si>
    <t>7203 MID TOWN RD # 205</t>
  </si>
  <si>
    <t>0608-021-1549-9</t>
  </si>
  <si>
    <t>BECKMAN, KELLIE M</t>
  </si>
  <si>
    <t>7203 MID TOWN RD # 206</t>
  </si>
  <si>
    <t>0608-021-1550-6</t>
  </si>
  <si>
    <t>GALLINA, TREVER J</t>
  </si>
  <si>
    <t>85 DEVOE ST</t>
  </si>
  <si>
    <t>BROOKLYN    NY</t>
  </si>
  <si>
    <t>0608-021-1551-4</t>
  </si>
  <si>
    <t>TAPPA, ANDREW J</t>
  </si>
  <si>
    <t>852 LINCOLN DR W</t>
  </si>
  <si>
    <t>WEST BEND    WI</t>
  </si>
  <si>
    <t>0608-021-1552-2</t>
  </si>
  <si>
    <t>SCHUMAN, MOLLY L</t>
  </si>
  <si>
    <t>7203 MID TOWN RD # 210</t>
  </si>
  <si>
    <t>0608-021-1553-0</t>
  </si>
  <si>
    <t>TAYLOR, ANNA M</t>
  </si>
  <si>
    <t>7203 MID TOWN RD # 211</t>
  </si>
  <si>
    <t>0608-021-1554-8</t>
  </si>
  <si>
    <t>SLIGHTAM, LYNN M</t>
  </si>
  <si>
    <t>7203 MID TOWN RD # 212</t>
  </si>
  <si>
    <t>0608-021-1555-6</t>
  </si>
  <si>
    <t>CASEY, WILLIAM H</t>
  </si>
  <si>
    <t>&amp; PATRICIA M CASEY</t>
  </si>
  <si>
    <t>7255 BIG BEN DR</t>
  </si>
  <si>
    <t>SPRING HILL    FL</t>
  </si>
  <si>
    <t>0608-021-1556-4</t>
  </si>
  <si>
    <t>SCHROEDER, STEPHEN W</t>
  </si>
  <si>
    <t>7203 MID TOWN RD # 301</t>
  </si>
  <si>
    <t>0608-021-1557-2</t>
  </si>
  <si>
    <t>TOMLINSON, MATTHEW J</t>
  </si>
  <si>
    <t>1058 ENTERPRISE DR</t>
  </si>
  <si>
    <t>VERONA    WI</t>
  </si>
  <si>
    <t>0608-021-1558-0</t>
  </si>
  <si>
    <t>LESTIKOW, LUCUS L</t>
  </si>
  <si>
    <t>8258 STARR GRASS DR</t>
  </si>
  <si>
    <t>0608-021-1559-8</t>
  </si>
  <si>
    <t>WEINBERG, RACHEL N</t>
  </si>
  <si>
    <t>1319 E JOHNSON ST # 1</t>
  </si>
  <si>
    <t>0608-021-1560-5</t>
  </si>
  <si>
    <t>ANDERSON, R DALE</t>
  </si>
  <si>
    <t>&amp; KRISTEN C ANDERSON</t>
  </si>
  <si>
    <t>7203 MID TOWN RD # 306</t>
  </si>
  <si>
    <t>0608-021-1561-3</t>
  </si>
  <si>
    <t>WEISBERGER, BRIAN M</t>
  </si>
  <si>
    <t>7203 MID TOWN RD # 307</t>
  </si>
  <si>
    <t>0608-021-1562-1</t>
  </si>
  <si>
    <t>0608-021-1563-9</t>
  </si>
  <si>
    <t>O'MARA, KEELY A</t>
  </si>
  <si>
    <t>6705 CLOVERNOOK CIR</t>
  </si>
  <si>
    <t>0608-021-1564-7</t>
  </si>
  <si>
    <t>MARLETTE, SILVIE E     &amp;</t>
  </si>
  <si>
    <t>DUANE &amp; CAROL MARLETTE</t>
  </si>
  <si>
    <t>7317 SOUTHERN OAK PL</t>
  </si>
  <si>
    <t>0608-021-1565-5</t>
  </si>
  <si>
    <t>MANN, JOANNE L</t>
  </si>
  <si>
    <t>7203 MID TOWN RD # 312</t>
  </si>
  <si>
    <t>0608-021-1566-3</t>
  </si>
  <si>
    <t>MASON, MARIE L &amp; STEVEN R</t>
  </si>
  <si>
    <t>7203 MID TOWN RD # 313</t>
  </si>
  <si>
    <t>0708-353-0197-3</t>
  </si>
  <si>
    <t>CITY OF MADISON PARKS</t>
  </si>
  <si>
    <t>7504  Mid Town Rd</t>
  </si>
  <si>
    <t>A, PUDSIP</t>
  </si>
  <si>
    <t>ELVER PARK</t>
  </si>
  <si>
    <t>210 MLK JR BLVD RM 104</t>
  </si>
  <si>
    <t>278.95 L.F.</t>
  </si>
  <si>
    <t>or</t>
  </si>
  <si>
    <t>% Interest*</t>
  </si>
  <si>
    <t>Condos</t>
  </si>
  <si>
    <t>(See Following)</t>
  </si>
  <si>
    <t>SY</t>
  </si>
  <si>
    <t>per SY</t>
  </si>
  <si>
    <t>Install Asphalt Drive</t>
  </si>
  <si>
    <t>&amp; Terrace</t>
  </si>
  <si>
    <t>0608-022-8001-0</t>
  </si>
  <si>
    <t>MARTY CENTURY FARM</t>
  </si>
  <si>
    <t>FAMILY LP</t>
  </si>
  <si>
    <t>A-1 EX</t>
  </si>
  <si>
    <t>3213 Marty Rd</t>
  </si>
  <si>
    <t>0708-354-9030-9</t>
  </si>
  <si>
    <t>0608-021-8530-0</t>
  </si>
  <si>
    <t>A-1</t>
  </si>
  <si>
    <t>CONDO MANAGEMENT ASSN LLC</t>
  </si>
  <si>
    <t>ASHBURY WOODS CONDO ASSN</t>
  </si>
  <si>
    <t>6333 ODANA RD STE 26</t>
  </si>
  <si>
    <t>ck</t>
  </si>
  <si>
    <t>*Town of Middleton</t>
  </si>
  <si>
    <t>ZIAIAN, SHODJA E</t>
  </si>
  <si>
    <t>523 D'ONOFRIO DR UNIT 2</t>
  </si>
  <si>
    <t>PASCH, MICHAEL D</t>
  </si>
  <si>
    <t>HADLOCK, MATTHEW A</t>
  </si>
  <si>
    <t>7201 MID TOWN RD # 312</t>
  </si>
  <si>
    <t>Project Name: Mid Town Road Assessment District-2011</t>
  </si>
  <si>
    <t>Date: August 5, 2011</t>
  </si>
  <si>
    <t>**Town of Verona</t>
  </si>
  <si>
    <t>1,097 L.F.</t>
  </si>
  <si>
    <t>(918+179, split parcel)</t>
  </si>
  <si>
    <t>1,026 L.F.</t>
  </si>
  <si>
    <t>*Section 14.02 of the Final City of Madison and Town of Middleton Cooperative Plan Under Section 66.0307, Wisconsin Statutes, Dated September 29, 2003 is attached and included as part of this Schedule of Assessments                   </t>
  </si>
  <si>
    <t>Revised: August 23, 2011</t>
  </si>
  <si>
    <t>Anticipated Credit, payment by Town of Verona **</t>
  </si>
  <si>
    <t>Assessment</t>
  </si>
  <si>
    <t>Anticipated Balance Due</t>
  </si>
  <si>
    <t>POPP, ALEXANDER J</t>
  </si>
  <si>
    <t>**Town of Verona parcels assessed in accordance with the "Intergovernmental Agreement Regarding the Mid Town Road Right-of-Way Between the City of Madison and the Town of Verona" executed on July 26, 2011. Town of Verona parcel assessments shall be deferred for 10 years and collected in eight (8) equal installments, with interest thereon at 2.5 percent per annum, in accordance with MGO 4.081.             </t>
  </si>
</sst>
</file>

<file path=xl/styles.xml><?xml version="1.0" encoding="utf-8"?>
<styleSheet xmlns="http://schemas.openxmlformats.org/spreadsheetml/2006/main">
  <numFmts count="3">
    <numFmt numFmtId="164" formatCode="&quot;$&quot;#,##0.00"/>
    <numFmt numFmtId="165" formatCode="&quot;$&quot;#,##0.00;&quot;NEG&quot;;&quot;&quot;"/>
    <numFmt numFmtId="166" formatCode="&quot;$&quot;#,##0.00;&quot;NEG&quot;"/>
  </numFmts>
  <fonts count="6">
    <font>
      <sz val="10"/>
      <color indexed="8"/>
      <name val="MS Sans Serif"/>
    </font>
    <font>
      <b/>
      <sz val="9"/>
      <color indexed="8"/>
      <name val="Times New Roman"/>
      <family val="1"/>
    </font>
    <font>
      <sz val="9"/>
      <color indexed="8"/>
      <name val="Times New Roman"/>
      <family val="1"/>
    </font>
    <font>
      <sz val="10"/>
      <color indexed="8"/>
      <name val="MS Sans Serif"/>
      <family val="2"/>
    </font>
    <font>
      <sz val="9.85"/>
      <color indexed="8"/>
      <name val="Times New Roman"/>
      <family val="1"/>
    </font>
    <font>
      <sz val="10"/>
      <color indexed="8"/>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13">
    <xf numFmtId="0" fontId="0" fillId="0" borderId="0" xfId="0" applyNumberFormat="1" applyFill="1" applyBorder="1" applyAlignment="1" applyProtection="1"/>
    <xf numFmtId="0" fontId="1" fillId="0" borderId="0" xfId="0" applyFont="1" applyAlignment="1">
      <alignment horizontal="left" vertical="center"/>
    </xf>
    <xf numFmtId="0" fontId="2" fillId="0" borderId="0" xfId="0" applyNumberFormat="1" applyFont="1" applyFill="1" applyBorder="1" applyAlignment="1" applyProtection="1"/>
    <xf numFmtId="2" fontId="2" fillId="0" borderId="0" xfId="0" applyNumberFormat="1" applyFont="1" applyFill="1" applyBorder="1" applyAlignment="1" applyProtection="1">
      <alignment horizontal="center"/>
    </xf>
    <xf numFmtId="0" fontId="1" fillId="0" borderId="0" xfId="0" applyFont="1" applyAlignment="1">
      <alignment vertical="center"/>
    </xf>
    <xf numFmtId="165" fontId="2" fillId="0" borderId="0" xfId="0" applyNumberFormat="1" applyFont="1" applyFill="1" applyBorder="1" applyAlignment="1" applyProtection="1"/>
    <xf numFmtId="165"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165" fontId="1" fillId="0" borderId="2" xfId="0" applyNumberFormat="1" applyFont="1" applyBorder="1" applyAlignment="1">
      <alignment horizontal="center" vertical="center"/>
    </xf>
    <xf numFmtId="2" fontId="2" fillId="0" borderId="3" xfId="0" applyNumberFormat="1" applyFont="1" applyFill="1" applyBorder="1" applyAlignment="1" applyProtection="1">
      <alignment horizontal="center"/>
    </xf>
    <xf numFmtId="165" fontId="2" fillId="0" borderId="4" xfId="0" applyNumberFormat="1" applyFont="1" applyFill="1" applyBorder="1" applyAlignment="1" applyProtection="1"/>
    <xf numFmtId="166" fontId="2" fillId="0" borderId="1" xfId="0" applyNumberFormat="1" applyFont="1" applyFill="1" applyBorder="1" applyAlignment="1" applyProtection="1">
      <alignment horizontal="center"/>
    </xf>
    <xf numFmtId="165" fontId="2" fillId="0" borderId="2" xfId="0" applyNumberFormat="1" applyFont="1" applyFill="1" applyBorder="1" applyAlignment="1" applyProtection="1"/>
    <xf numFmtId="0" fontId="2" fillId="0" borderId="4" xfId="0" applyFont="1" applyBorder="1" applyAlignment="1">
      <alignment vertical="center"/>
    </xf>
    <xf numFmtId="2" fontId="1" fillId="0" borderId="5" xfId="0" applyNumberFormat="1" applyFont="1" applyBorder="1" applyAlignment="1">
      <alignment horizontal="center" vertical="center"/>
    </xf>
    <xf numFmtId="2" fontId="2" fillId="0" borderId="6" xfId="0" applyNumberFormat="1" applyFont="1" applyFill="1" applyBorder="1" applyAlignment="1" applyProtection="1">
      <alignment horizontal="center"/>
    </xf>
    <xf numFmtId="2" fontId="2" fillId="0" borderId="7" xfId="0" applyNumberFormat="1" applyFont="1" applyFill="1" applyBorder="1" applyAlignment="1" applyProtection="1">
      <alignment horizontal="center"/>
    </xf>
    <xf numFmtId="0" fontId="2" fillId="0" borderId="2" xfId="0" applyNumberFormat="1" applyFont="1" applyFill="1" applyBorder="1" applyAlignment="1" applyProtection="1"/>
    <xf numFmtId="0" fontId="1" fillId="0" borderId="0" xfId="0" applyFont="1" applyFill="1" applyAlignment="1">
      <alignment vertical="center"/>
    </xf>
    <xf numFmtId="2" fontId="2" fillId="0" borderId="9" xfId="0" applyNumberFormat="1" applyFont="1" applyFill="1" applyBorder="1" applyAlignment="1" applyProtection="1">
      <alignment horizontal="center"/>
    </xf>
    <xf numFmtId="164" fontId="2" fillId="0" borderId="1" xfId="0" applyNumberFormat="1" applyFont="1" applyFill="1" applyBorder="1" applyAlignment="1" applyProtection="1">
      <alignment horizontal="center" vertical="top"/>
    </xf>
    <xf numFmtId="2" fontId="1" fillId="0" borderId="9" xfId="0" applyNumberFormat="1" applyFont="1" applyFill="1" applyBorder="1" applyAlignment="1" applyProtection="1">
      <alignment horizontal="center"/>
    </xf>
    <xf numFmtId="2" fontId="2" fillId="0" borderId="10" xfId="0" applyNumberFormat="1" applyFont="1" applyBorder="1" applyAlignment="1">
      <alignment horizontal="center" vertical="top"/>
    </xf>
    <xf numFmtId="0" fontId="1" fillId="0" borderId="11" xfId="0" applyNumberFormat="1" applyFont="1" applyFill="1" applyBorder="1" applyAlignment="1" applyProtection="1">
      <alignment horizontal="left"/>
    </xf>
    <xf numFmtId="0" fontId="1" fillId="0" borderId="12" xfId="0" applyNumberFormat="1" applyFont="1" applyFill="1" applyBorder="1" applyAlignment="1" applyProtection="1">
      <alignment horizontal="left"/>
    </xf>
    <xf numFmtId="164" fontId="2" fillId="0" borderId="4" xfId="0" applyNumberFormat="1" applyFont="1" applyFill="1" applyBorder="1" applyAlignment="1" applyProtection="1">
      <alignment horizontal="center" vertical="top"/>
    </xf>
    <xf numFmtId="164" fontId="2" fillId="0" borderId="2" xfId="0" applyNumberFormat="1" applyFont="1" applyFill="1" applyBorder="1" applyAlignment="1" applyProtection="1">
      <alignment horizontal="center" vertical="top"/>
    </xf>
    <xf numFmtId="0" fontId="4" fillId="0" borderId="1" xfId="0" applyFont="1" applyBorder="1" applyAlignment="1">
      <alignment vertical="center"/>
    </xf>
    <xf numFmtId="0" fontId="2" fillId="0" borderId="0" xfId="0" applyNumberFormat="1" applyFont="1" applyFill="1" applyBorder="1" applyAlignment="1" applyProtection="1">
      <alignment horizontal="center" vertical="center"/>
    </xf>
    <xf numFmtId="0" fontId="5" fillId="0" borderId="1" xfId="0" applyNumberFormat="1" applyFont="1" applyFill="1" applyBorder="1" applyAlignment="1" applyProtection="1"/>
    <xf numFmtId="0" fontId="2" fillId="0" borderId="13" xfId="0" applyNumberFormat="1" applyFont="1" applyFill="1" applyBorder="1" applyAlignment="1" applyProtection="1">
      <alignment horizontal="center" vertical="center"/>
    </xf>
    <xf numFmtId="0" fontId="2" fillId="0" borderId="13" xfId="0" applyNumberFormat="1" applyFont="1" applyFill="1" applyBorder="1" applyAlignment="1" applyProtection="1"/>
    <xf numFmtId="0" fontId="2" fillId="0" borderId="4" xfId="0" applyNumberFormat="1" applyFont="1" applyFill="1" applyBorder="1" applyAlignment="1" applyProtection="1"/>
    <xf numFmtId="2" fontId="1" fillId="0" borderId="0" xfId="0" applyNumberFormat="1" applyFont="1" applyFill="1" applyBorder="1" applyAlignment="1" applyProtection="1">
      <alignment horizontal="center"/>
    </xf>
    <xf numFmtId="2" fontId="1" fillId="0" borderId="9" xfId="0" applyNumberFormat="1" applyFont="1" applyBorder="1" applyAlignment="1">
      <alignment horizontal="center" vertical="center"/>
    </xf>
    <xf numFmtId="2" fontId="1" fillId="0" borderId="8" xfId="0" applyNumberFormat="1" applyFont="1" applyBorder="1" applyAlignment="1">
      <alignment horizontal="center" vertical="center"/>
    </xf>
    <xf numFmtId="2" fontId="2" fillId="0" borderId="14" xfId="0" applyNumberFormat="1" applyFont="1" applyFill="1" applyBorder="1" applyAlignment="1">
      <alignment horizontal="center" vertical="center"/>
    </xf>
    <xf numFmtId="10" fontId="2" fillId="0" borderId="0" xfId="0" applyNumberFormat="1" applyFont="1" applyFill="1" applyBorder="1" applyAlignment="1" applyProtection="1">
      <alignment horizontal="center"/>
    </xf>
    <xf numFmtId="10" fontId="2" fillId="0" borderId="0" xfId="0" applyNumberFormat="1" applyFont="1" applyFill="1" applyBorder="1" applyAlignment="1">
      <alignment horizontal="center" vertical="center"/>
    </xf>
    <xf numFmtId="2" fontId="1" fillId="0" borderId="15" xfId="0" applyNumberFormat="1" applyFont="1" applyBorder="1" applyAlignment="1">
      <alignment horizontal="center" vertical="center"/>
    </xf>
    <xf numFmtId="165" fontId="1" fillId="0" borderId="4" xfId="0" applyNumberFormat="1" applyFont="1" applyBorder="1" applyAlignment="1">
      <alignment horizontal="center" vertical="center"/>
    </xf>
    <xf numFmtId="0" fontId="1" fillId="0" borderId="3" xfId="0" applyNumberFormat="1" applyFont="1" applyFill="1" applyBorder="1" applyAlignment="1" applyProtection="1">
      <alignment horizontal="left"/>
    </xf>
    <xf numFmtId="0" fontId="1" fillId="0" borderId="3" xfId="0" applyNumberFormat="1" applyFont="1" applyFill="1" applyBorder="1" applyAlignment="1" applyProtection="1">
      <alignment horizontal="center"/>
    </xf>
    <xf numFmtId="165" fontId="1" fillId="0" borderId="3" xfId="0" applyNumberFormat="1" applyFont="1" applyFill="1" applyBorder="1" applyAlignment="1" applyProtection="1">
      <alignment horizontal="center"/>
    </xf>
    <xf numFmtId="164" fontId="2" fillId="0" borderId="4" xfId="0" applyNumberFormat="1" applyFont="1" applyBorder="1" applyAlignment="1">
      <alignment horizontal="center" vertical="top"/>
    </xf>
    <xf numFmtId="2" fontId="2" fillId="0" borderId="4" xfId="0" applyNumberFormat="1" applyFont="1" applyFill="1" applyBorder="1" applyAlignment="1" applyProtection="1">
      <alignment horizontal="center"/>
    </xf>
    <xf numFmtId="2" fontId="2" fillId="0" borderId="2" xfId="0" applyNumberFormat="1" applyFont="1" applyFill="1" applyBorder="1" applyAlignment="1" applyProtection="1">
      <alignment horizontal="center"/>
    </xf>
    <xf numFmtId="2" fontId="2" fillId="0" borderId="10" xfId="0" applyNumberFormat="1" applyFont="1" applyFill="1" applyBorder="1" applyAlignment="1" applyProtection="1">
      <alignment horizontal="center"/>
    </xf>
    <xf numFmtId="164" fontId="2" fillId="0" borderId="1" xfId="0" applyNumberFormat="1" applyFont="1" applyBorder="1" applyAlignment="1">
      <alignment horizontal="center" vertical="top"/>
    </xf>
    <xf numFmtId="164" fontId="2" fillId="0" borderId="2" xfId="0" applyNumberFormat="1" applyFont="1" applyBorder="1" applyAlignment="1">
      <alignment horizontal="center" vertical="top"/>
    </xf>
    <xf numFmtId="164" fontId="2" fillId="0" borderId="0" xfId="0" applyNumberFormat="1" applyFont="1" applyBorder="1" applyAlignment="1">
      <alignment horizontal="center" vertical="top"/>
    </xf>
    <xf numFmtId="164" fontId="1" fillId="0" borderId="15" xfId="0" applyNumberFormat="1" applyFont="1" applyBorder="1" applyAlignment="1">
      <alignment horizontal="right" vertical="center"/>
    </xf>
    <xf numFmtId="2" fontId="1" fillId="0" borderId="15" xfId="0" applyNumberFormat="1" applyFont="1" applyBorder="1" applyAlignment="1">
      <alignment horizontal="left" vertical="center"/>
    </xf>
    <xf numFmtId="0" fontId="1"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NumberFormat="1" applyFont="1" applyFill="1" applyBorder="1" applyAlignment="1" applyProtection="1"/>
    <xf numFmtId="0" fontId="5" fillId="0" borderId="4" xfId="0" applyFont="1" applyBorder="1" applyAlignment="1">
      <alignment vertical="center"/>
    </xf>
    <xf numFmtId="164" fontId="2" fillId="0" borderId="0" xfId="0" applyNumberFormat="1" applyFont="1" applyFill="1" applyBorder="1" applyAlignment="1" applyProtection="1"/>
    <xf numFmtId="0" fontId="1" fillId="0" borderId="5" xfId="0" applyNumberFormat="1" applyFont="1" applyFill="1" applyBorder="1" applyAlignment="1" applyProtection="1">
      <alignment horizontal="left"/>
    </xf>
    <xf numFmtId="0" fontId="2" fillId="0" borderId="4" xfId="0" applyFont="1" applyFill="1" applyBorder="1" applyAlignment="1">
      <alignment vertical="center"/>
    </xf>
    <xf numFmtId="0" fontId="4" fillId="0" borderId="1" xfId="0" applyFont="1" applyFill="1" applyBorder="1" applyAlignment="1">
      <alignment vertical="center"/>
    </xf>
    <xf numFmtId="0" fontId="0" fillId="0" borderId="1" xfId="0" applyNumberFormat="1" applyFill="1" applyBorder="1" applyAlignment="1" applyProtection="1"/>
    <xf numFmtId="0" fontId="5" fillId="0" borderId="1" xfId="0" applyFont="1" applyFill="1" applyBorder="1" applyAlignment="1">
      <alignment vertical="center"/>
    </xf>
    <xf numFmtId="0" fontId="5" fillId="0" borderId="4" xfId="0" applyFont="1" applyFill="1" applyBorder="1" applyAlignment="1">
      <alignment vertical="center"/>
    </xf>
    <xf numFmtId="0" fontId="0" fillId="0" borderId="2" xfId="0" applyNumberFormat="1" applyFill="1" applyBorder="1" applyAlignment="1" applyProtection="1"/>
    <xf numFmtId="0" fontId="2" fillId="0" borderId="4"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0" fillId="0" borderId="1" xfId="0" applyNumberFormat="1" applyFill="1" applyBorder="1" applyAlignment="1" applyProtection="1">
      <alignment horizontal="center"/>
    </xf>
    <xf numFmtId="0" fontId="2"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4" xfId="0" applyFont="1" applyFill="1" applyBorder="1" applyAlignment="1">
      <alignment horizontal="center" vertical="center"/>
    </xf>
    <xf numFmtId="0" fontId="0" fillId="0" borderId="2" xfId="0" applyNumberFormat="1" applyFill="1" applyBorder="1" applyAlignment="1" applyProtection="1">
      <alignment horizontal="center"/>
    </xf>
    <xf numFmtId="0" fontId="4" fillId="0" borderId="2" xfId="0" applyFont="1" applyBorder="1" applyAlignment="1">
      <alignment vertical="center"/>
    </xf>
    <xf numFmtId="2" fontId="2" fillId="0" borderId="14" xfId="0" applyNumberFormat="1" applyFont="1" applyFill="1" applyBorder="1" applyAlignment="1" applyProtection="1">
      <alignment horizontal="center"/>
    </xf>
    <xf numFmtId="2" fontId="1" fillId="0" borderId="0" xfId="0" applyNumberFormat="1" applyFont="1" applyFill="1" applyBorder="1" applyAlignment="1" applyProtection="1">
      <alignment horizontal="left"/>
    </xf>
    <xf numFmtId="2" fontId="5" fillId="0" borderId="0" xfId="0" applyNumberFormat="1" applyFont="1" applyFill="1" applyBorder="1" applyAlignment="1" applyProtection="1">
      <alignment vertical="top" wrapText="1"/>
    </xf>
    <xf numFmtId="165" fontId="2" fillId="0" borderId="13" xfId="0" applyNumberFormat="1" applyFont="1" applyFill="1" applyBorder="1" applyAlignment="1" applyProtection="1"/>
    <xf numFmtId="166" fontId="2" fillId="0" borderId="6"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0" fontId="2" fillId="0" borderId="1" xfId="0" applyFont="1" applyBorder="1" applyAlignment="1">
      <alignment vertical="center"/>
    </xf>
    <xf numFmtId="2" fontId="5" fillId="0" borderId="1" xfId="0" applyNumberFormat="1" applyFont="1" applyFill="1" applyBorder="1" applyAlignment="1" applyProtection="1">
      <alignment horizontal="center"/>
    </xf>
    <xf numFmtId="2" fontId="2" fillId="0" borderId="1" xfId="0" applyNumberFormat="1" applyFont="1" applyBorder="1" applyAlignment="1">
      <alignment horizontal="center" vertical="top"/>
    </xf>
    <xf numFmtId="0" fontId="2" fillId="0" borderId="1" xfId="0" applyNumberFormat="1" applyFont="1" applyBorder="1" applyAlignment="1">
      <alignment horizontal="center" vertical="top"/>
    </xf>
    <xf numFmtId="2" fontId="2" fillId="0" borderId="1" xfId="0" applyNumberFormat="1" applyFont="1" applyFill="1" applyBorder="1" applyAlignment="1" applyProtection="1">
      <alignment horizontal="center"/>
    </xf>
    <xf numFmtId="10" fontId="2" fillId="0" borderId="4" xfId="0" applyNumberFormat="1" applyFont="1" applyFill="1" applyBorder="1" applyAlignment="1" applyProtection="1">
      <alignment horizontal="center"/>
    </xf>
    <xf numFmtId="2" fontId="2" fillId="0" borderId="4" xfId="0" applyNumberFormat="1" applyFont="1" applyBorder="1" applyAlignment="1">
      <alignment horizontal="center" vertical="top"/>
    </xf>
    <xf numFmtId="10" fontId="2" fillId="0" borderId="1" xfId="0" applyNumberFormat="1" applyFont="1" applyFill="1" applyBorder="1" applyAlignment="1" applyProtection="1">
      <alignment horizontal="center"/>
    </xf>
    <xf numFmtId="10" fontId="2" fillId="0" borderId="4" xfId="0" applyNumberFormat="1" applyFont="1" applyFill="1" applyBorder="1" applyAlignment="1">
      <alignment horizontal="center" vertical="center"/>
    </xf>
    <xf numFmtId="10" fontId="2" fillId="0" borderId="2" xfId="0" applyNumberFormat="1" applyFont="1" applyFill="1" applyBorder="1" applyAlignment="1" applyProtection="1">
      <alignment horizontal="center"/>
    </xf>
    <xf numFmtId="2" fontId="2" fillId="0" borderId="2" xfId="0" applyNumberFormat="1" applyFont="1" applyBorder="1" applyAlignment="1">
      <alignment horizontal="center" vertical="top"/>
    </xf>
    <xf numFmtId="0" fontId="4" fillId="0" borderId="1" xfId="1" applyFont="1" applyBorder="1" applyAlignment="1">
      <alignment vertical="center"/>
    </xf>
    <xf numFmtId="2" fontId="2" fillId="0" borderId="4" xfId="0" applyNumberFormat="1" applyFont="1" applyFill="1" applyBorder="1" applyAlignment="1">
      <alignment horizontal="center" vertical="center"/>
    </xf>
    <xf numFmtId="1" fontId="2" fillId="0" borderId="1" xfId="0" applyNumberFormat="1" applyFont="1" applyBorder="1" applyAlignment="1">
      <alignment horizontal="center" vertical="top"/>
    </xf>
    <xf numFmtId="2" fontId="1" fillId="0" borderId="4" xfId="0" applyNumberFormat="1" applyFont="1" applyFill="1" applyBorder="1" applyAlignment="1" applyProtection="1">
      <alignment horizontal="center" wrapText="1"/>
    </xf>
    <xf numFmtId="0" fontId="0" fillId="0" borderId="1" xfId="0" applyNumberFormat="1" applyFill="1" applyBorder="1" applyAlignment="1" applyProtection="1">
      <alignment wrapText="1"/>
    </xf>
    <xf numFmtId="0" fontId="0" fillId="0" borderId="2" xfId="0" applyNumberFormat="1" applyFill="1" applyBorder="1" applyAlignment="1" applyProtection="1">
      <alignment wrapText="1"/>
    </xf>
    <xf numFmtId="165" fontId="1" fillId="0" borderId="1" xfId="0" applyNumberFormat="1" applyFont="1" applyBorder="1" applyAlignment="1">
      <alignment horizontal="center" vertical="center" wrapText="1"/>
    </xf>
    <xf numFmtId="0" fontId="0" fillId="0" borderId="1" xfId="0" applyNumberFormat="1" applyFill="1" applyBorder="1" applyAlignment="1" applyProtection="1">
      <alignment horizontal="center" vertical="center" wrapText="1"/>
    </xf>
    <xf numFmtId="0" fontId="0" fillId="0" borderId="2" xfId="0" applyNumberFormat="1" applyFill="1" applyBorder="1" applyAlignment="1" applyProtection="1">
      <alignment horizontal="center" vertical="center" wrapText="1"/>
    </xf>
    <xf numFmtId="0" fontId="5" fillId="0" borderId="0" xfId="0" applyNumberFormat="1" applyFont="1" applyFill="1" applyBorder="1" applyAlignment="1" applyProtection="1">
      <alignment vertical="top" wrapText="1"/>
    </xf>
    <xf numFmtId="2" fontId="5" fillId="0" borderId="0" xfId="0" applyNumberFormat="1" applyFont="1" applyFill="1" applyBorder="1" applyAlignment="1" applyProtection="1">
      <alignment vertical="top" wrapText="1"/>
    </xf>
    <xf numFmtId="2" fontId="2" fillId="0" borderId="1" xfId="0" quotePrefix="1" applyNumberFormat="1" applyFont="1" applyFill="1" applyBorder="1" applyAlignment="1" applyProtection="1">
      <alignment horizontal="center" wrapText="1"/>
    </xf>
    <xf numFmtId="0" fontId="0" fillId="0" borderId="2" xfId="0" applyNumberFormat="1" applyFill="1" applyBorder="1" applyAlignment="1" applyProtection="1">
      <alignment horizontal="center" wrapText="1"/>
    </xf>
    <xf numFmtId="2" fontId="1" fillId="0" borderId="10"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1" fillId="0" borderId="6" xfId="0" applyNumberFormat="1" applyFont="1" applyFill="1" applyBorder="1" applyAlignment="1" applyProtection="1">
      <alignment horizontal="center"/>
    </xf>
    <xf numFmtId="2" fontId="1" fillId="0" borderId="9" xfId="0" applyNumberFormat="1" applyFont="1" applyFill="1" applyBorder="1" applyAlignment="1" applyProtection="1">
      <alignment horizontal="center"/>
    </xf>
    <xf numFmtId="0" fontId="0" fillId="0" borderId="0" xfId="0" applyNumberFormat="1" applyFill="1" applyBorder="1" applyAlignment="1" applyProtection="1">
      <alignmen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24"/>
  <sheetViews>
    <sheetView tabSelected="1" view="pageBreakPreview" zoomScaleNormal="100" zoomScaleSheetLayoutView="100" workbookViewId="0">
      <pane xSplit="3" ySplit="10" topLeftCell="D296" activePane="bottomRight" state="frozen"/>
      <selection pane="topRight" activeCell="D1" sqref="D1"/>
      <selection pane="bottomLeft" activeCell="A13" sqref="A13"/>
      <selection pane="bottomRight" activeCell="G334" sqref="G334"/>
    </sheetView>
  </sheetViews>
  <sheetFormatPr defaultRowHeight="12"/>
  <cols>
    <col min="1" max="1" width="14" style="2" customWidth="1"/>
    <col min="2" max="2" width="27.140625" style="2" customWidth="1"/>
    <col min="3" max="3" width="17.28515625" style="29" customWidth="1"/>
    <col min="4" max="4" width="11.28515625" style="3" customWidth="1"/>
    <col min="5" max="5" width="10.5703125" style="3" customWidth="1"/>
    <col min="6" max="8" width="11.140625" style="3" customWidth="1"/>
    <col min="9" max="9" width="11.28515625" style="5" customWidth="1"/>
    <col min="10" max="10" width="12.85546875" style="3" customWidth="1"/>
    <col min="11" max="11" width="11.28515625" style="5" customWidth="1"/>
    <col min="12" max="13" width="9.5703125" style="2" bestFit="1" customWidth="1"/>
    <col min="14" max="16384" width="9.140625" style="2"/>
  </cols>
  <sheetData>
    <row r="1" spans="1:13">
      <c r="A1" s="1" t="s">
        <v>0</v>
      </c>
    </row>
    <row r="2" spans="1:13" ht="11.25" customHeight="1"/>
    <row r="3" spans="1:13">
      <c r="A3" s="1" t="s">
        <v>15</v>
      </c>
      <c r="B3" s="4" t="s">
        <v>274</v>
      </c>
      <c r="G3" s="79" t="s">
        <v>275</v>
      </c>
    </row>
    <row r="4" spans="1:13">
      <c r="B4" s="19" t="s">
        <v>16</v>
      </c>
      <c r="G4" s="79" t="s">
        <v>281</v>
      </c>
    </row>
    <row r="5" spans="1:13" ht="11.25" customHeight="1">
      <c r="B5" s="4"/>
    </row>
    <row r="6" spans="1:13" ht="11.25" customHeight="1">
      <c r="A6" s="24" t="s">
        <v>5</v>
      </c>
      <c r="B6" s="25"/>
      <c r="C6" s="60"/>
      <c r="D6" s="42"/>
      <c r="E6" s="43"/>
      <c r="F6" s="43"/>
      <c r="G6" s="43"/>
      <c r="H6" s="43"/>
      <c r="I6" s="44"/>
      <c r="J6" s="43"/>
      <c r="K6" s="44"/>
    </row>
    <row r="7" spans="1:13" ht="11.25" customHeight="1">
      <c r="A7" s="33"/>
      <c r="B7" s="33"/>
      <c r="C7" s="71"/>
      <c r="D7" s="35" t="s">
        <v>7</v>
      </c>
      <c r="E7" s="108" t="s">
        <v>13</v>
      </c>
      <c r="F7" s="109"/>
      <c r="G7" s="108" t="s">
        <v>254</v>
      </c>
      <c r="H7" s="109"/>
      <c r="I7" s="41"/>
      <c r="J7" s="98" t="s">
        <v>282</v>
      </c>
      <c r="K7" s="41"/>
    </row>
    <row r="8" spans="1:13" ht="11.25" customHeight="1">
      <c r="A8" s="7" t="s">
        <v>1</v>
      </c>
      <c r="B8" s="7" t="s">
        <v>3</v>
      </c>
      <c r="C8" s="54" t="s">
        <v>6</v>
      </c>
      <c r="D8" s="22" t="s">
        <v>248</v>
      </c>
      <c r="E8" s="110" t="s">
        <v>14</v>
      </c>
      <c r="F8" s="111"/>
      <c r="G8" s="110" t="s">
        <v>255</v>
      </c>
      <c r="H8" s="111"/>
      <c r="I8" s="6" t="s">
        <v>8</v>
      </c>
      <c r="J8" s="99"/>
      <c r="K8" s="101" t="s">
        <v>284</v>
      </c>
    </row>
    <row r="9" spans="1:13" ht="12.95" customHeight="1">
      <c r="A9" s="7" t="s">
        <v>2</v>
      </c>
      <c r="B9" s="7" t="s">
        <v>4</v>
      </c>
      <c r="C9" s="70"/>
      <c r="D9" s="34" t="s">
        <v>249</v>
      </c>
      <c r="E9" s="52">
        <v>65</v>
      </c>
      <c r="F9" s="53" t="s">
        <v>9</v>
      </c>
      <c r="G9" s="52">
        <v>30</v>
      </c>
      <c r="H9" s="53" t="s">
        <v>253</v>
      </c>
      <c r="I9" s="6" t="s">
        <v>283</v>
      </c>
      <c r="J9" s="99"/>
      <c r="K9" s="102"/>
    </row>
    <row r="10" spans="1:13" ht="11.25" customHeight="1">
      <c r="A10" s="8"/>
      <c r="B10" s="8"/>
      <c r="C10" s="73"/>
      <c r="D10" s="36" t="s">
        <v>10</v>
      </c>
      <c r="E10" s="40" t="s">
        <v>10</v>
      </c>
      <c r="F10" s="15" t="s">
        <v>11</v>
      </c>
      <c r="G10" s="40" t="s">
        <v>252</v>
      </c>
      <c r="H10" s="15" t="s">
        <v>11</v>
      </c>
      <c r="I10" s="9"/>
      <c r="J10" s="100"/>
      <c r="K10" s="103"/>
    </row>
    <row r="11" spans="1:13" ht="11.25" customHeight="1">
      <c r="A11" s="61"/>
      <c r="B11" s="14"/>
      <c r="C11" s="67"/>
      <c r="D11" s="37"/>
      <c r="E11" s="23"/>
      <c r="F11" s="45"/>
      <c r="G11" s="51"/>
      <c r="H11" s="45"/>
      <c r="I11" s="21"/>
      <c r="J11" s="49"/>
      <c r="K11" s="21"/>
    </row>
    <row r="12" spans="1:13" ht="11.25" customHeight="1">
      <c r="A12" s="62" t="s">
        <v>17</v>
      </c>
      <c r="B12" s="84" t="s">
        <v>265</v>
      </c>
      <c r="C12" s="68" t="s">
        <v>22</v>
      </c>
      <c r="D12" s="85" t="s">
        <v>21</v>
      </c>
      <c r="E12" s="86">
        <v>264.66000000000003</v>
      </c>
      <c r="F12" s="49">
        <v>0</v>
      </c>
      <c r="G12" s="87">
        <v>70</v>
      </c>
      <c r="H12" s="49">
        <v>0</v>
      </c>
      <c r="I12" s="21">
        <f>F12+H12</f>
        <v>0</v>
      </c>
      <c r="J12" s="49"/>
      <c r="K12" s="21"/>
    </row>
    <row r="13" spans="1:13" ht="11.25" customHeight="1">
      <c r="A13" s="28" t="s">
        <v>18</v>
      </c>
      <c r="B13" s="84" t="s">
        <v>264</v>
      </c>
      <c r="C13" s="69" t="s">
        <v>250</v>
      </c>
      <c r="D13" s="85"/>
      <c r="E13" s="86"/>
      <c r="F13" s="49"/>
      <c r="G13" s="49"/>
      <c r="H13" s="49"/>
      <c r="I13" s="21"/>
      <c r="J13" s="49"/>
      <c r="K13" s="21"/>
    </row>
    <row r="14" spans="1:13" ht="11.25" customHeight="1">
      <c r="A14" s="63"/>
      <c r="B14" s="28" t="s">
        <v>266</v>
      </c>
      <c r="C14" s="69" t="s">
        <v>251</v>
      </c>
      <c r="D14" s="88"/>
      <c r="E14" s="86"/>
      <c r="F14" s="49"/>
      <c r="G14" s="49"/>
      <c r="H14" s="49"/>
      <c r="I14" s="21"/>
      <c r="J14" s="49"/>
      <c r="K14" s="21"/>
    </row>
    <row r="15" spans="1:13" ht="11.25" customHeight="1">
      <c r="A15" s="63"/>
      <c r="B15" s="28" t="s">
        <v>12</v>
      </c>
      <c r="C15" s="70"/>
      <c r="D15" s="88"/>
      <c r="E15" s="86"/>
      <c r="F15" s="49"/>
      <c r="G15" s="49"/>
      <c r="H15" s="49"/>
      <c r="I15" s="21"/>
      <c r="J15" s="49"/>
      <c r="K15" s="21"/>
    </row>
    <row r="16" spans="1:13" ht="11.25" customHeight="1">
      <c r="A16" s="33"/>
      <c r="B16" s="33"/>
      <c r="C16" s="71"/>
      <c r="D16" s="89"/>
      <c r="E16" s="90"/>
      <c r="F16" s="45"/>
      <c r="G16" s="45"/>
      <c r="H16" s="45"/>
      <c r="I16" s="26"/>
      <c r="J16" s="45"/>
      <c r="K16" s="26"/>
      <c r="M16" s="38"/>
    </row>
    <row r="17" spans="1:13" ht="11.25" customHeight="1">
      <c r="A17" s="28" t="s">
        <v>27</v>
      </c>
      <c r="B17" s="28" t="s">
        <v>28</v>
      </c>
      <c r="C17" s="68" t="s">
        <v>29</v>
      </c>
      <c r="D17" s="91">
        <v>1.575E-2</v>
      </c>
      <c r="E17" s="86">
        <f>D17*$E$12</f>
        <v>4.1683950000000003</v>
      </c>
      <c r="F17" s="49">
        <f>E17*$E$9</f>
        <v>270.94567499999999</v>
      </c>
      <c r="G17" s="86">
        <f>D17*$G$12</f>
        <v>1.1025</v>
      </c>
      <c r="H17" s="49">
        <f>G17*$G$9</f>
        <v>33.075000000000003</v>
      </c>
      <c r="I17" s="21">
        <f>F17+H17</f>
        <v>304.02067499999998</v>
      </c>
      <c r="J17" s="49"/>
      <c r="K17" s="21"/>
      <c r="M17" s="38"/>
    </row>
    <row r="18" spans="1:13" ht="11.25" customHeight="1">
      <c r="A18" s="28" t="s">
        <v>18</v>
      </c>
      <c r="B18" s="28" t="s">
        <v>30</v>
      </c>
      <c r="C18" s="72"/>
      <c r="D18" s="91"/>
      <c r="E18" s="86"/>
      <c r="F18" s="49"/>
      <c r="G18" s="49"/>
      <c r="H18" s="49"/>
      <c r="I18" s="21"/>
      <c r="J18" s="49"/>
      <c r="K18" s="21"/>
      <c r="M18" s="38"/>
    </row>
    <row r="19" spans="1:13" ht="11.25" customHeight="1">
      <c r="A19" s="63"/>
      <c r="B19" s="28" t="s">
        <v>12</v>
      </c>
      <c r="C19" s="72"/>
      <c r="D19" s="91"/>
      <c r="E19" s="86"/>
      <c r="F19" s="49"/>
      <c r="G19" s="49"/>
      <c r="H19" s="49"/>
      <c r="I19" s="21"/>
      <c r="J19" s="49"/>
      <c r="K19" s="21"/>
      <c r="M19" s="38"/>
    </row>
    <row r="20" spans="1:13" ht="11.25" customHeight="1">
      <c r="A20" s="61"/>
      <c r="B20" s="14"/>
      <c r="C20" s="67"/>
      <c r="D20" s="92"/>
      <c r="E20" s="90"/>
      <c r="F20" s="45"/>
      <c r="G20" s="45"/>
      <c r="H20" s="45"/>
      <c r="I20" s="26"/>
      <c r="J20" s="45"/>
      <c r="K20" s="26"/>
      <c r="M20" s="39"/>
    </row>
    <row r="21" spans="1:13" ht="11.25" customHeight="1">
      <c r="A21" s="28" t="s">
        <v>31</v>
      </c>
      <c r="B21" s="28" t="s">
        <v>32</v>
      </c>
      <c r="C21" s="68" t="s">
        <v>29</v>
      </c>
      <c r="D21" s="91">
        <v>1.575E-2</v>
      </c>
      <c r="E21" s="86">
        <f>D21*$E$12</f>
        <v>4.1683950000000003</v>
      </c>
      <c r="F21" s="49">
        <f>E21*$E$9</f>
        <v>270.94567499999999</v>
      </c>
      <c r="G21" s="86">
        <f>D21*$G$12</f>
        <v>1.1025</v>
      </c>
      <c r="H21" s="49">
        <f>G21*$G$9</f>
        <v>33.075000000000003</v>
      </c>
      <c r="I21" s="21">
        <f>F21+H21</f>
        <v>304.02067499999998</v>
      </c>
      <c r="J21" s="49"/>
      <c r="K21" s="21"/>
      <c r="M21" s="38"/>
    </row>
    <row r="22" spans="1:13" ht="11.25" customHeight="1">
      <c r="A22" s="28" t="s">
        <v>18</v>
      </c>
      <c r="B22" s="28" t="s">
        <v>33</v>
      </c>
      <c r="C22" s="72"/>
      <c r="D22" s="91"/>
      <c r="E22" s="86"/>
      <c r="F22" s="49"/>
      <c r="G22" s="49"/>
      <c r="H22" s="49"/>
      <c r="I22" s="21"/>
      <c r="J22" s="49"/>
      <c r="K22" s="21"/>
      <c r="M22" s="38"/>
    </row>
    <row r="23" spans="1:13" ht="11.25" customHeight="1">
      <c r="A23" s="63"/>
      <c r="B23" s="28" t="s">
        <v>12</v>
      </c>
      <c r="C23" s="72"/>
      <c r="D23" s="91"/>
      <c r="E23" s="86"/>
      <c r="F23" s="49"/>
      <c r="G23" s="49"/>
      <c r="H23" s="49"/>
      <c r="I23" s="21"/>
      <c r="J23" s="49"/>
      <c r="K23" s="21"/>
      <c r="M23" s="38"/>
    </row>
    <row r="24" spans="1:13" ht="11.25" customHeight="1">
      <c r="A24" s="61"/>
      <c r="B24" s="14"/>
      <c r="C24" s="67"/>
      <c r="D24" s="92"/>
      <c r="E24" s="90"/>
      <c r="F24" s="45"/>
      <c r="G24" s="45"/>
      <c r="H24" s="45"/>
      <c r="I24" s="26"/>
      <c r="J24" s="45"/>
      <c r="K24" s="26"/>
      <c r="M24" s="39"/>
    </row>
    <row r="25" spans="1:13" ht="11.25" customHeight="1">
      <c r="A25" s="28" t="s">
        <v>34</v>
      </c>
      <c r="B25" s="28" t="s">
        <v>35</v>
      </c>
      <c r="C25" s="68" t="s">
        <v>29</v>
      </c>
      <c r="D25" s="91">
        <v>1.575E-2</v>
      </c>
      <c r="E25" s="86">
        <f>D25*$E$12</f>
        <v>4.1683950000000003</v>
      </c>
      <c r="F25" s="49">
        <f>E25*$E$9</f>
        <v>270.94567499999999</v>
      </c>
      <c r="G25" s="86">
        <f>D25*$G$12</f>
        <v>1.1025</v>
      </c>
      <c r="H25" s="49">
        <f>G25*$G$9</f>
        <v>33.075000000000003</v>
      </c>
      <c r="I25" s="21">
        <f>F25+H25</f>
        <v>304.02067499999998</v>
      </c>
      <c r="J25" s="49"/>
      <c r="K25" s="21"/>
      <c r="M25" s="38"/>
    </row>
    <row r="26" spans="1:13" ht="11.25" customHeight="1">
      <c r="A26" s="28" t="s">
        <v>18</v>
      </c>
      <c r="B26" s="28" t="s">
        <v>36</v>
      </c>
      <c r="C26" s="72"/>
      <c r="D26" s="91"/>
      <c r="E26" s="86"/>
      <c r="F26" s="49"/>
      <c r="G26" s="49"/>
      <c r="H26" s="49"/>
      <c r="I26" s="21"/>
      <c r="J26" s="49"/>
      <c r="K26" s="21"/>
      <c r="M26" s="38"/>
    </row>
    <row r="27" spans="1:13" ht="11.25" customHeight="1">
      <c r="A27" s="63"/>
      <c r="B27" s="28" t="s">
        <v>12</v>
      </c>
      <c r="C27" s="72"/>
      <c r="D27" s="91"/>
      <c r="E27" s="86"/>
      <c r="F27" s="49"/>
      <c r="G27" s="49"/>
      <c r="H27" s="49"/>
      <c r="I27" s="21"/>
      <c r="J27" s="49"/>
      <c r="K27" s="21"/>
      <c r="M27" s="38"/>
    </row>
    <row r="28" spans="1:13" ht="11.25" customHeight="1">
      <c r="A28" s="61"/>
      <c r="B28" s="14"/>
      <c r="C28" s="67"/>
      <c r="D28" s="92"/>
      <c r="E28" s="90"/>
      <c r="F28" s="45"/>
      <c r="G28" s="45"/>
      <c r="H28" s="45"/>
      <c r="I28" s="26"/>
      <c r="J28" s="45"/>
      <c r="K28" s="26"/>
      <c r="M28" s="39"/>
    </row>
    <row r="29" spans="1:13" ht="11.25" customHeight="1">
      <c r="A29" s="28" t="s">
        <v>37</v>
      </c>
      <c r="B29" s="28" t="s">
        <v>38</v>
      </c>
      <c r="C29" s="68" t="s">
        <v>29</v>
      </c>
      <c r="D29" s="91">
        <v>1.081E-2</v>
      </c>
      <c r="E29" s="86">
        <f>D29*$E$12</f>
        <v>2.8609746000000005</v>
      </c>
      <c r="F29" s="49">
        <f>E29*$E$9</f>
        <v>185.96334900000002</v>
      </c>
      <c r="G29" s="86">
        <f>D29*$G$12</f>
        <v>0.75670000000000004</v>
      </c>
      <c r="H29" s="49">
        <f>G29*$G$9</f>
        <v>22.701000000000001</v>
      </c>
      <c r="I29" s="21">
        <f>F29+H29</f>
        <v>208.66434900000002</v>
      </c>
      <c r="J29" s="49"/>
      <c r="K29" s="21"/>
      <c r="M29" s="38"/>
    </row>
    <row r="30" spans="1:13" ht="11.25" customHeight="1">
      <c r="A30" s="28" t="s">
        <v>18</v>
      </c>
      <c r="B30" s="28" t="s">
        <v>39</v>
      </c>
      <c r="C30" s="72"/>
      <c r="D30" s="91"/>
      <c r="E30" s="86"/>
      <c r="F30" s="49"/>
      <c r="G30" s="49"/>
      <c r="H30" s="49"/>
      <c r="I30" s="21"/>
      <c r="J30" s="49"/>
      <c r="K30" s="21"/>
      <c r="M30" s="38"/>
    </row>
    <row r="31" spans="1:13" ht="11.25" customHeight="1">
      <c r="A31" s="63"/>
      <c r="B31" s="28" t="s">
        <v>12</v>
      </c>
      <c r="C31" s="72"/>
      <c r="D31" s="91"/>
      <c r="E31" s="86"/>
      <c r="F31" s="49"/>
      <c r="G31" s="49"/>
      <c r="H31" s="49"/>
      <c r="I31" s="21"/>
      <c r="J31" s="49"/>
      <c r="K31" s="21"/>
      <c r="M31" s="38"/>
    </row>
    <row r="32" spans="1:13" ht="11.25" customHeight="1">
      <c r="A32" s="61"/>
      <c r="B32" s="14"/>
      <c r="C32" s="67"/>
      <c r="D32" s="92"/>
      <c r="E32" s="90"/>
      <c r="F32" s="45"/>
      <c r="G32" s="45"/>
      <c r="H32" s="45"/>
      <c r="I32" s="26"/>
      <c r="J32" s="45"/>
      <c r="K32" s="26"/>
      <c r="M32" s="39"/>
    </row>
    <row r="33" spans="1:13" ht="11.25" customHeight="1">
      <c r="A33" s="28" t="s">
        <v>40</v>
      </c>
      <c r="B33" s="28" t="s">
        <v>41</v>
      </c>
      <c r="C33" s="68" t="s">
        <v>29</v>
      </c>
      <c r="D33" s="91">
        <v>1.575E-2</v>
      </c>
      <c r="E33" s="86">
        <f>D33*$E$12</f>
        <v>4.1683950000000003</v>
      </c>
      <c r="F33" s="49">
        <f>E33*$E$9</f>
        <v>270.94567499999999</v>
      </c>
      <c r="G33" s="86">
        <f>D33*$G$12</f>
        <v>1.1025</v>
      </c>
      <c r="H33" s="49">
        <f>G33*$G$9</f>
        <v>33.075000000000003</v>
      </c>
      <c r="I33" s="21">
        <f>F33+H33</f>
        <v>304.02067499999998</v>
      </c>
      <c r="J33" s="49"/>
      <c r="K33" s="21"/>
      <c r="M33" s="38"/>
    </row>
    <row r="34" spans="1:13" ht="11.25" customHeight="1">
      <c r="A34" s="28" t="s">
        <v>18</v>
      </c>
      <c r="B34" s="28" t="s">
        <v>42</v>
      </c>
      <c r="C34" s="72"/>
      <c r="D34" s="91"/>
      <c r="E34" s="86"/>
      <c r="F34" s="49"/>
      <c r="G34" s="49"/>
      <c r="H34" s="49"/>
      <c r="I34" s="21"/>
      <c r="J34" s="49"/>
      <c r="K34" s="21"/>
      <c r="M34" s="38"/>
    </row>
    <row r="35" spans="1:13" ht="11.25" customHeight="1">
      <c r="A35" s="63"/>
      <c r="B35" s="28" t="s">
        <v>43</v>
      </c>
      <c r="C35" s="72"/>
      <c r="D35" s="91"/>
      <c r="E35" s="86"/>
      <c r="F35" s="49"/>
      <c r="G35" s="49"/>
      <c r="H35" s="49"/>
      <c r="I35" s="21"/>
      <c r="J35" s="49"/>
      <c r="K35" s="21"/>
      <c r="M35" s="38"/>
    </row>
    <row r="36" spans="1:13" ht="11.25" customHeight="1">
      <c r="A36" s="63"/>
      <c r="B36" s="28" t="s">
        <v>44</v>
      </c>
      <c r="C36" s="72"/>
      <c r="D36" s="93"/>
      <c r="E36" s="94"/>
      <c r="F36" s="50"/>
      <c r="G36" s="50"/>
      <c r="H36" s="50"/>
      <c r="I36" s="27"/>
      <c r="J36" s="50"/>
      <c r="K36" s="27"/>
      <c r="M36" s="38"/>
    </row>
    <row r="37" spans="1:13" ht="11.25" customHeight="1">
      <c r="A37" s="61"/>
      <c r="B37" s="14"/>
      <c r="C37" s="67"/>
      <c r="D37" s="92"/>
      <c r="E37" s="90"/>
      <c r="F37" s="45"/>
      <c r="G37" s="49"/>
      <c r="H37" s="49"/>
      <c r="I37" s="21"/>
      <c r="J37" s="49"/>
      <c r="K37" s="21"/>
      <c r="M37" s="39"/>
    </row>
    <row r="38" spans="1:13" ht="11.25" customHeight="1">
      <c r="A38" s="28" t="s">
        <v>45</v>
      </c>
      <c r="B38" s="28" t="s">
        <v>46</v>
      </c>
      <c r="C38" s="68" t="s">
        <v>29</v>
      </c>
      <c r="D38" s="91">
        <v>1.575E-2</v>
      </c>
      <c r="E38" s="86">
        <f>D38*$E$12</f>
        <v>4.1683950000000003</v>
      </c>
      <c r="F38" s="49">
        <f>E38*$E$9</f>
        <v>270.94567499999999</v>
      </c>
      <c r="G38" s="86">
        <f>D38*$G$12</f>
        <v>1.1025</v>
      </c>
      <c r="H38" s="49">
        <f>G38*$G$9</f>
        <v>33.075000000000003</v>
      </c>
      <c r="I38" s="21">
        <f>F38+H38</f>
        <v>304.02067499999998</v>
      </c>
      <c r="J38" s="49"/>
      <c r="K38" s="21"/>
      <c r="M38" s="38"/>
    </row>
    <row r="39" spans="1:13" ht="11.25" customHeight="1">
      <c r="A39" s="28" t="s">
        <v>18</v>
      </c>
      <c r="B39" s="28" t="s">
        <v>47</v>
      </c>
      <c r="C39" s="72"/>
      <c r="D39" s="91"/>
      <c r="E39" s="86"/>
      <c r="F39" s="49"/>
      <c r="G39" s="49"/>
      <c r="H39" s="49"/>
      <c r="I39" s="21"/>
      <c r="J39" s="49"/>
      <c r="K39" s="21"/>
      <c r="M39" s="38"/>
    </row>
    <row r="40" spans="1:13" ht="11.25" customHeight="1">
      <c r="A40" s="63"/>
      <c r="B40" s="28" t="s">
        <v>19</v>
      </c>
      <c r="C40" s="72"/>
      <c r="D40" s="91"/>
      <c r="E40" s="86"/>
      <c r="F40" s="49"/>
      <c r="G40" s="49"/>
      <c r="H40" s="49"/>
      <c r="I40" s="21"/>
      <c r="J40" s="49"/>
      <c r="K40" s="21"/>
      <c r="M40" s="38"/>
    </row>
    <row r="41" spans="1:13" ht="11.25" customHeight="1">
      <c r="A41" s="61"/>
      <c r="B41" s="14"/>
      <c r="C41" s="67"/>
      <c r="D41" s="92"/>
      <c r="E41" s="90"/>
      <c r="F41" s="45"/>
      <c r="G41" s="45"/>
      <c r="H41" s="45"/>
      <c r="I41" s="26"/>
      <c r="J41" s="45"/>
      <c r="K41" s="26"/>
      <c r="M41" s="39"/>
    </row>
    <row r="42" spans="1:13" ht="11.25" customHeight="1">
      <c r="A42" s="28" t="s">
        <v>48</v>
      </c>
      <c r="B42" s="28" t="s">
        <v>49</v>
      </c>
      <c r="C42" s="68" t="s">
        <v>29</v>
      </c>
      <c r="D42" s="91">
        <v>1.575E-2</v>
      </c>
      <c r="E42" s="86">
        <f>D42*$E$12</f>
        <v>4.1683950000000003</v>
      </c>
      <c r="F42" s="49">
        <f>E42*$E$9</f>
        <v>270.94567499999999</v>
      </c>
      <c r="G42" s="86">
        <f>D42*$G$12</f>
        <v>1.1025</v>
      </c>
      <c r="H42" s="49">
        <f>G42*$G$9</f>
        <v>33.075000000000003</v>
      </c>
      <c r="I42" s="21">
        <f>F42+H42</f>
        <v>304.02067499999998</v>
      </c>
      <c r="J42" s="49"/>
      <c r="K42" s="21"/>
      <c r="M42" s="38"/>
    </row>
    <row r="43" spans="1:13" ht="11.25" customHeight="1">
      <c r="A43" s="28" t="s">
        <v>18</v>
      </c>
      <c r="B43" s="28" t="s">
        <v>50</v>
      </c>
      <c r="C43" s="72"/>
      <c r="D43" s="91"/>
      <c r="E43" s="86"/>
      <c r="F43" s="49"/>
      <c r="G43" s="49"/>
      <c r="H43" s="49"/>
      <c r="I43" s="21"/>
      <c r="J43" s="49"/>
      <c r="K43" s="21"/>
      <c r="M43" s="38"/>
    </row>
    <row r="44" spans="1:13" ht="11.25" customHeight="1">
      <c r="A44" s="66"/>
      <c r="B44" s="77" t="s">
        <v>12</v>
      </c>
      <c r="C44" s="76"/>
      <c r="D44" s="93"/>
      <c r="E44" s="94"/>
      <c r="F44" s="50"/>
      <c r="G44" s="50"/>
      <c r="H44" s="50"/>
      <c r="I44" s="27"/>
      <c r="J44" s="50"/>
      <c r="K44" s="27"/>
      <c r="M44" s="38"/>
    </row>
    <row r="45" spans="1:13" ht="11.25" customHeight="1">
      <c r="A45" s="61"/>
      <c r="B45" s="14"/>
      <c r="C45" s="67"/>
      <c r="D45" s="92"/>
      <c r="E45" s="90"/>
      <c r="F45" s="45"/>
      <c r="G45" s="45"/>
      <c r="H45" s="45"/>
      <c r="I45" s="26"/>
      <c r="J45" s="45"/>
      <c r="K45" s="26"/>
      <c r="M45" s="39"/>
    </row>
    <row r="46" spans="1:13" ht="11.25" customHeight="1">
      <c r="A46" s="28" t="s">
        <v>51</v>
      </c>
      <c r="B46" s="28" t="s">
        <v>52</v>
      </c>
      <c r="C46" s="68" t="s">
        <v>29</v>
      </c>
      <c r="D46" s="91">
        <v>1.575E-2</v>
      </c>
      <c r="E46" s="86">
        <f>D46*$E$12</f>
        <v>4.1683950000000003</v>
      </c>
      <c r="F46" s="49">
        <f>E46*$E$9</f>
        <v>270.94567499999999</v>
      </c>
      <c r="G46" s="86">
        <f>D46*$G$12</f>
        <v>1.1025</v>
      </c>
      <c r="H46" s="49">
        <f>G46*$G$9</f>
        <v>33.075000000000003</v>
      </c>
      <c r="I46" s="21">
        <f>F46+H46</f>
        <v>304.02067499999998</v>
      </c>
      <c r="J46" s="49"/>
      <c r="K46" s="21"/>
      <c r="M46" s="38"/>
    </row>
    <row r="47" spans="1:13" ht="11.25" customHeight="1">
      <c r="A47" s="28" t="s">
        <v>18</v>
      </c>
      <c r="B47" s="28" t="s">
        <v>53</v>
      </c>
      <c r="C47" s="72"/>
      <c r="D47" s="91"/>
      <c r="E47" s="86"/>
      <c r="F47" s="49"/>
      <c r="G47" s="49"/>
      <c r="H47" s="49"/>
      <c r="I47" s="21"/>
      <c r="J47" s="49"/>
      <c r="K47" s="21"/>
      <c r="M47" s="38"/>
    </row>
    <row r="48" spans="1:13" ht="11.25" customHeight="1">
      <c r="A48" s="66"/>
      <c r="B48" s="77" t="s">
        <v>12</v>
      </c>
      <c r="C48" s="76"/>
      <c r="D48" s="93"/>
      <c r="E48" s="94"/>
      <c r="F48" s="50"/>
      <c r="G48" s="50"/>
      <c r="H48" s="50"/>
      <c r="I48" s="27"/>
      <c r="J48" s="50"/>
      <c r="K48" s="27"/>
      <c r="M48" s="38"/>
    </row>
    <row r="49" spans="1:13" ht="11.25" customHeight="1">
      <c r="A49" s="61"/>
      <c r="B49" s="14"/>
      <c r="C49" s="67"/>
      <c r="D49" s="92"/>
      <c r="E49" s="90"/>
      <c r="F49" s="45"/>
      <c r="G49" s="45"/>
      <c r="H49" s="45"/>
      <c r="I49" s="26"/>
      <c r="J49" s="45"/>
      <c r="K49" s="26"/>
      <c r="M49" s="39"/>
    </row>
    <row r="50" spans="1:13" ht="11.25" customHeight="1">
      <c r="A50" s="28" t="s">
        <v>54</v>
      </c>
      <c r="B50" s="28" t="s">
        <v>55</v>
      </c>
      <c r="C50" s="68" t="s">
        <v>29</v>
      </c>
      <c r="D50" s="91">
        <v>1.081E-2</v>
      </c>
      <c r="E50" s="86">
        <f>D50*$E$12</f>
        <v>2.8609746000000005</v>
      </c>
      <c r="F50" s="49">
        <f>E50*$E$9</f>
        <v>185.96334900000002</v>
      </c>
      <c r="G50" s="86">
        <f>D50*$G$12</f>
        <v>0.75670000000000004</v>
      </c>
      <c r="H50" s="49">
        <f>G50*$G$9</f>
        <v>22.701000000000001</v>
      </c>
      <c r="I50" s="21">
        <f>F50+H50</f>
        <v>208.66434900000002</v>
      </c>
      <c r="J50" s="49"/>
      <c r="K50" s="21"/>
      <c r="M50" s="38"/>
    </row>
    <row r="51" spans="1:13" ht="11.25" customHeight="1">
      <c r="A51" s="28" t="s">
        <v>18</v>
      </c>
      <c r="B51" s="28" t="s">
        <v>56</v>
      </c>
      <c r="C51" s="72"/>
      <c r="D51" s="91"/>
      <c r="E51" s="86"/>
      <c r="F51" s="49"/>
      <c r="G51" s="49"/>
      <c r="H51" s="49"/>
      <c r="I51" s="21"/>
      <c r="J51" s="49"/>
      <c r="K51" s="21"/>
      <c r="M51" s="38"/>
    </row>
    <row r="52" spans="1:13" ht="11.25" customHeight="1">
      <c r="A52" s="66"/>
      <c r="B52" s="77" t="s">
        <v>12</v>
      </c>
      <c r="C52" s="76"/>
      <c r="D52" s="93"/>
      <c r="E52" s="94"/>
      <c r="F52" s="50"/>
      <c r="G52" s="50"/>
      <c r="H52" s="50"/>
      <c r="I52" s="27"/>
      <c r="J52" s="50"/>
      <c r="K52" s="27"/>
      <c r="M52" s="38"/>
    </row>
    <row r="53" spans="1:13">
      <c r="A53" s="61"/>
      <c r="B53" s="14"/>
      <c r="C53" s="67"/>
      <c r="D53" s="92"/>
      <c r="E53" s="90"/>
      <c r="F53" s="45"/>
      <c r="G53" s="45"/>
      <c r="H53" s="45"/>
      <c r="I53" s="26"/>
      <c r="J53" s="45"/>
      <c r="K53" s="26"/>
      <c r="M53" s="39"/>
    </row>
    <row r="54" spans="1:13" ht="12.75">
      <c r="A54" s="28" t="s">
        <v>57</v>
      </c>
      <c r="B54" s="28" t="s">
        <v>58</v>
      </c>
      <c r="C54" s="68" t="s">
        <v>29</v>
      </c>
      <c r="D54" s="91">
        <v>1.575E-2</v>
      </c>
      <c r="E54" s="86">
        <f>D54*$E$12</f>
        <v>4.1683950000000003</v>
      </c>
      <c r="F54" s="49">
        <f>E54*$E$9</f>
        <v>270.94567499999999</v>
      </c>
      <c r="G54" s="86">
        <f>D54*$G$12</f>
        <v>1.1025</v>
      </c>
      <c r="H54" s="49">
        <f>G54*$G$9</f>
        <v>33.075000000000003</v>
      </c>
      <c r="I54" s="21">
        <f>F54+H54</f>
        <v>304.02067499999998</v>
      </c>
      <c r="J54" s="49"/>
      <c r="K54" s="21"/>
      <c r="M54" s="38"/>
    </row>
    <row r="55" spans="1:13" ht="12.75">
      <c r="A55" s="28" t="s">
        <v>18</v>
      </c>
      <c r="B55" s="28" t="s">
        <v>59</v>
      </c>
      <c r="C55" s="72"/>
      <c r="D55" s="91"/>
      <c r="E55" s="86"/>
      <c r="F55" s="49"/>
      <c r="G55" s="49"/>
      <c r="H55" s="49"/>
      <c r="I55" s="21"/>
      <c r="J55" s="49"/>
      <c r="K55" s="21"/>
      <c r="M55" s="38"/>
    </row>
    <row r="56" spans="1:13" ht="12.75">
      <c r="A56" s="63"/>
      <c r="B56" s="28" t="s">
        <v>12</v>
      </c>
      <c r="C56" s="72"/>
      <c r="D56" s="91"/>
      <c r="E56" s="86"/>
      <c r="F56" s="49"/>
      <c r="G56" s="49"/>
      <c r="H56" s="49"/>
      <c r="I56" s="21"/>
      <c r="J56" s="49"/>
      <c r="K56" s="21"/>
      <c r="M56" s="38"/>
    </row>
    <row r="57" spans="1:13">
      <c r="A57" s="61"/>
      <c r="B57" s="14"/>
      <c r="C57" s="67"/>
      <c r="D57" s="92"/>
      <c r="E57" s="90"/>
      <c r="F57" s="45"/>
      <c r="G57" s="45"/>
      <c r="H57" s="45"/>
      <c r="I57" s="26"/>
      <c r="J57" s="45"/>
      <c r="K57" s="26"/>
      <c r="M57" s="39"/>
    </row>
    <row r="58" spans="1:13" ht="12.75">
      <c r="A58" s="28" t="s">
        <v>60</v>
      </c>
      <c r="B58" s="28" t="s">
        <v>61</v>
      </c>
      <c r="C58" s="68" t="s">
        <v>29</v>
      </c>
      <c r="D58" s="91">
        <v>1.575E-2</v>
      </c>
      <c r="E58" s="86">
        <f>D58*$E$12</f>
        <v>4.1683950000000003</v>
      </c>
      <c r="F58" s="49">
        <f>E58*$E$9</f>
        <v>270.94567499999999</v>
      </c>
      <c r="G58" s="86">
        <f>D58*$G$12</f>
        <v>1.1025</v>
      </c>
      <c r="H58" s="49">
        <f>G58*$G$9</f>
        <v>33.075000000000003</v>
      </c>
      <c r="I58" s="21">
        <f>F58+H58</f>
        <v>304.02067499999998</v>
      </c>
      <c r="J58" s="49"/>
      <c r="K58" s="21"/>
      <c r="M58" s="38"/>
    </row>
    <row r="59" spans="1:13" ht="12.75">
      <c r="A59" s="28" t="s">
        <v>18</v>
      </c>
      <c r="B59" s="28" t="s">
        <v>62</v>
      </c>
      <c r="C59" s="72"/>
      <c r="D59" s="91"/>
      <c r="E59" s="86"/>
      <c r="F59" s="49"/>
      <c r="G59" s="49"/>
      <c r="H59" s="49"/>
      <c r="I59" s="21"/>
      <c r="J59" s="49"/>
      <c r="K59" s="21"/>
      <c r="M59" s="38"/>
    </row>
    <row r="60" spans="1:13" ht="12.75">
      <c r="A60" s="63"/>
      <c r="B60" s="28" t="s">
        <v>63</v>
      </c>
      <c r="C60" s="72"/>
      <c r="D60" s="91"/>
      <c r="E60" s="86"/>
      <c r="F60" s="49"/>
      <c r="G60" s="49"/>
      <c r="H60" s="49"/>
      <c r="I60" s="21"/>
      <c r="J60" s="49"/>
      <c r="K60" s="21"/>
      <c r="M60" s="38"/>
    </row>
    <row r="61" spans="1:13" ht="12.75">
      <c r="A61" s="63"/>
      <c r="B61" s="28" t="s">
        <v>64</v>
      </c>
      <c r="C61" s="72"/>
      <c r="D61" s="91"/>
      <c r="E61" s="86"/>
      <c r="F61" s="49"/>
      <c r="G61" s="49"/>
      <c r="H61" s="49"/>
      <c r="I61" s="21"/>
      <c r="J61" s="49"/>
      <c r="K61" s="21"/>
      <c r="M61" s="38"/>
    </row>
    <row r="62" spans="1:13">
      <c r="A62" s="61"/>
      <c r="B62" s="14"/>
      <c r="C62" s="67"/>
      <c r="D62" s="92"/>
      <c r="E62" s="90"/>
      <c r="F62" s="45"/>
      <c r="G62" s="45"/>
      <c r="H62" s="45"/>
      <c r="I62" s="26"/>
      <c r="J62" s="45"/>
      <c r="K62" s="26"/>
      <c r="M62" s="39"/>
    </row>
    <row r="63" spans="1:13" ht="12.75">
      <c r="A63" s="28" t="s">
        <v>65</v>
      </c>
      <c r="B63" s="28" t="s">
        <v>66</v>
      </c>
      <c r="C63" s="68" t="s">
        <v>29</v>
      </c>
      <c r="D63" s="91">
        <v>1.575E-2</v>
      </c>
      <c r="E63" s="86">
        <f>D63*$E$12</f>
        <v>4.1683950000000003</v>
      </c>
      <c r="F63" s="49">
        <f>E63*$E$9</f>
        <v>270.94567499999999</v>
      </c>
      <c r="G63" s="86">
        <f>D63*$G$12</f>
        <v>1.1025</v>
      </c>
      <c r="H63" s="49">
        <f>G63*$G$9</f>
        <v>33.075000000000003</v>
      </c>
      <c r="I63" s="21">
        <f>F63+H63</f>
        <v>304.02067499999998</v>
      </c>
      <c r="J63" s="49"/>
      <c r="K63" s="21"/>
      <c r="M63" s="38"/>
    </row>
    <row r="64" spans="1:13" ht="12.75">
      <c r="A64" s="28" t="s">
        <v>18</v>
      </c>
      <c r="B64" s="28" t="s">
        <v>67</v>
      </c>
      <c r="C64" s="72"/>
      <c r="D64" s="91"/>
      <c r="E64" s="86"/>
      <c r="F64" s="49"/>
      <c r="G64" s="49"/>
      <c r="H64" s="49"/>
      <c r="I64" s="21"/>
      <c r="J64" s="49"/>
      <c r="K64" s="21"/>
      <c r="M64" s="38"/>
    </row>
    <row r="65" spans="1:13" ht="12.75">
      <c r="A65" s="63"/>
      <c r="B65" s="28" t="s">
        <v>12</v>
      </c>
      <c r="C65" s="72"/>
      <c r="D65" s="91"/>
      <c r="E65" s="86"/>
      <c r="F65" s="49"/>
      <c r="G65" s="49"/>
      <c r="H65" s="49"/>
      <c r="I65" s="21"/>
      <c r="J65" s="49"/>
      <c r="K65" s="21"/>
      <c r="M65" s="38"/>
    </row>
    <row r="66" spans="1:13">
      <c r="A66" s="61"/>
      <c r="B66" s="14"/>
      <c r="C66" s="67"/>
      <c r="D66" s="92"/>
      <c r="E66" s="90"/>
      <c r="F66" s="45"/>
      <c r="G66" s="45"/>
      <c r="H66" s="45"/>
      <c r="I66" s="26"/>
      <c r="J66" s="45"/>
      <c r="K66" s="26"/>
      <c r="M66" s="39"/>
    </row>
    <row r="67" spans="1:13" ht="12.75">
      <c r="A67" s="28" t="s">
        <v>68</v>
      </c>
      <c r="B67" s="28" t="s">
        <v>69</v>
      </c>
      <c r="C67" s="68" t="s">
        <v>29</v>
      </c>
      <c r="D67" s="91">
        <v>1.575E-2</v>
      </c>
      <c r="E67" s="86">
        <f>D67*$E$12</f>
        <v>4.1683950000000003</v>
      </c>
      <c r="F67" s="49">
        <f>E67*$E$9</f>
        <v>270.94567499999999</v>
      </c>
      <c r="G67" s="86">
        <f>D67*$G$12</f>
        <v>1.1025</v>
      </c>
      <c r="H67" s="49">
        <f>G67*$G$9</f>
        <v>33.075000000000003</v>
      </c>
      <c r="I67" s="21">
        <f>F67+H67</f>
        <v>304.02067499999998</v>
      </c>
      <c r="J67" s="49"/>
      <c r="K67" s="21"/>
      <c r="M67" s="38"/>
    </row>
    <row r="68" spans="1:13" ht="12.75">
      <c r="A68" s="28" t="s">
        <v>18</v>
      </c>
      <c r="B68" s="28" t="s">
        <v>70</v>
      </c>
      <c r="C68" s="72"/>
      <c r="D68" s="91"/>
      <c r="E68" s="86"/>
      <c r="F68" s="49"/>
      <c r="G68" s="49"/>
      <c r="H68" s="49"/>
      <c r="I68" s="21"/>
      <c r="J68" s="49"/>
      <c r="K68" s="21"/>
      <c r="M68" s="38"/>
    </row>
    <row r="69" spans="1:13" ht="12.75">
      <c r="A69" s="63"/>
      <c r="B69" s="28" t="s">
        <v>71</v>
      </c>
      <c r="C69" s="72"/>
      <c r="D69" s="91"/>
      <c r="E69" s="86"/>
      <c r="F69" s="49"/>
      <c r="G69" s="49"/>
      <c r="H69" s="49"/>
      <c r="I69" s="21"/>
      <c r="J69" s="49"/>
      <c r="K69" s="21"/>
      <c r="M69" s="38"/>
    </row>
    <row r="70" spans="1:13">
      <c r="A70" s="61"/>
      <c r="B70" s="14"/>
      <c r="C70" s="67"/>
      <c r="D70" s="92"/>
      <c r="E70" s="90"/>
      <c r="F70" s="45"/>
      <c r="G70" s="45"/>
      <c r="H70" s="45"/>
      <c r="I70" s="26"/>
      <c r="J70" s="45"/>
      <c r="K70" s="26"/>
      <c r="M70" s="39"/>
    </row>
    <row r="71" spans="1:13" ht="12.75">
      <c r="A71" s="28" t="s">
        <v>72</v>
      </c>
      <c r="B71" s="28" t="s">
        <v>73</v>
      </c>
      <c r="C71" s="68" t="s">
        <v>29</v>
      </c>
      <c r="D71" s="91">
        <v>1.575E-2</v>
      </c>
      <c r="E71" s="86">
        <f>D71*$E$12</f>
        <v>4.1683950000000003</v>
      </c>
      <c r="F71" s="49">
        <f>E71*$E$9</f>
        <v>270.94567499999999</v>
      </c>
      <c r="G71" s="86">
        <f>D71*$G$12</f>
        <v>1.1025</v>
      </c>
      <c r="H71" s="49">
        <f>G71*$G$9</f>
        <v>33.075000000000003</v>
      </c>
      <c r="I71" s="21">
        <f>F71+H71</f>
        <v>304.02067499999998</v>
      </c>
      <c r="J71" s="49"/>
      <c r="K71" s="21"/>
      <c r="M71" s="38"/>
    </row>
    <row r="72" spans="1:13" ht="12.75">
      <c r="A72" s="28" t="s">
        <v>18</v>
      </c>
      <c r="B72" s="28" t="s">
        <v>74</v>
      </c>
      <c r="C72" s="72"/>
      <c r="D72" s="91"/>
      <c r="E72" s="86"/>
      <c r="F72" s="49"/>
      <c r="G72" s="49"/>
      <c r="H72" s="49"/>
      <c r="I72" s="21"/>
      <c r="J72" s="49"/>
      <c r="K72" s="21"/>
      <c r="M72" s="38"/>
    </row>
    <row r="73" spans="1:13" ht="12.75">
      <c r="A73" s="63"/>
      <c r="B73" s="28" t="s">
        <v>12</v>
      </c>
      <c r="C73" s="72"/>
      <c r="D73" s="91"/>
      <c r="E73" s="86"/>
      <c r="F73" s="49"/>
      <c r="G73" s="49"/>
      <c r="H73" s="49"/>
      <c r="I73" s="21"/>
      <c r="J73" s="49"/>
      <c r="K73" s="21"/>
      <c r="M73" s="38"/>
    </row>
    <row r="74" spans="1:13">
      <c r="A74" s="61"/>
      <c r="B74" s="14"/>
      <c r="C74" s="67"/>
      <c r="D74" s="92"/>
      <c r="E74" s="90"/>
      <c r="F74" s="45"/>
      <c r="G74" s="45"/>
      <c r="H74" s="45"/>
      <c r="I74" s="26"/>
      <c r="J74" s="45"/>
      <c r="K74" s="26"/>
      <c r="M74" s="39"/>
    </row>
    <row r="75" spans="1:13" ht="12.75">
      <c r="A75" s="28" t="s">
        <v>75</v>
      </c>
      <c r="B75" s="28" t="s">
        <v>76</v>
      </c>
      <c r="C75" s="68" t="s">
        <v>29</v>
      </c>
      <c r="D75" s="91">
        <v>1.081E-2</v>
      </c>
      <c r="E75" s="86">
        <f>D75*$E$12</f>
        <v>2.8609746000000005</v>
      </c>
      <c r="F75" s="49">
        <f>E75*$E$9</f>
        <v>185.96334900000002</v>
      </c>
      <c r="G75" s="86">
        <f>D75*$G$12</f>
        <v>0.75670000000000004</v>
      </c>
      <c r="H75" s="49">
        <f>G75*$G$9</f>
        <v>22.701000000000001</v>
      </c>
      <c r="I75" s="21">
        <f>F75+H75</f>
        <v>208.66434900000002</v>
      </c>
      <c r="J75" s="49"/>
      <c r="K75" s="21"/>
      <c r="M75" s="38"/>
    </row>
    <row r="76" spans="1:13" ht="12.75">
      <c r="A76" s="28" t="s">
        <v>18</v>
      </c>
      <c r="B76" s="28" t="s">
        <v>77</v>
      </c>
      <c r="C76" s="72"/>
      <c r="D76" s="91"/>
      <c r="E76" s="86"/>
      <c r="F76" s="49"/>
      <c r="G76" s="49"/>
      <c r="H76" s="49"/>
      <c r="I76" s="21"/>
      <c r="J76" s="49"/>
      <c r="K76" s="21"/>
      <c r="M76" s="38"/>
    </row>
    <row r="77" spans="1:13" ht="12.75">
      <c r="A77" s="66"/>
      <c r="B77" s="77" t="s">
        <v>12</v>
      </c>
      <c r="C77" s="76"/>
      <c r="D77" s="93"/>
      <c r="E77" s="94"/>
      <c r="F77" s="50"/>
      <c r="G77" s="50"/>
      <c r="H77" s="50"/>
      <c r="I77" s="27"/>
      <c r="J77" s="50"/>
      <c r="K77" s="27"/>
      <c r="M77" s="38"/>
    </row>
    <row r="78" spans="1:13">
      <c r="A78" s="61"/>
      <c r="B78" s="14"/>
      <c r="C78" s="67"/>
      <c r="D78" s="92"/>
      <c r="E78" s="90"/>
      <c r="F78" s="45"/>
      <c r="G78" s="45"/>
      <c r="H78" s="45"/>
      <c r="I78" s="26"/>
      <c r="J78" s="45"/>
      <c r="K78" s="26"/>
      <c r="M78" s="39"/>
    </row>
    <row r="79" spans="1:13" ht="12.75">
      <c r="A79" s="28" t="s">
        <v>78</v>
      </c>
      <c r="B79" s="28" t="s">
        <v>79</v>
      </c>
      <c r="C79" s="68" t="s">
        <v>29</v>
      </c>
      <c r="D79" s="91">
        <v>1.575E-2</v>
      </c>
      <c r="E79" s="86">
        <f>D79*$E$12</f>
        <v>4.1683950000000003</v>
      </c>
      <c r="F79" s="49">
        <f>E79*$E$9</f>
        <v>270.94567499999999</v>
      </c>
      <c r="G79" s="86">
        <f>D79*$G$12</f>
        <v>1.1025</v>
      </c>
      <c r="H79" s="49">
        <f>G79*$G$9</f>
        <v>33.075000000000003</v>
      </c>
      <c r="I79" s="21">
        <f>F79+H79</f>
        <v>304.02067499999998</v>
      </c>
      <c r="J79" s="49"/>
      <c r="K79" s="21"/>
      <c r="M79" s="38"/>
    </row>
    <row r="80" spans="1:13" ht="12.75">
      <c r="A80" s="28" t="s">
        <v>18</v>
      </c>
      <c r="B80" s="28" t="s">
        <v>80</v>
      </c>
      <c r="C80" s="72"/>
      <c r="D80" s="91"/>
      <c r="E80" s="86"/>
      <c r="F80" s="49"/>
      <c r="G80" s="49"/>
      <c r="H80" s="49"/>
      <c r="I80" s="21"/>
      <c r="J80" s="49"/>
      <c r="K80" s="21"/>
      <c r="M80" s="38"/>
    </row>
    <row r="81" spans="1:13" ht="12.75">
      <c r="A81" s="63"/>
      <c r="B81" s="28" t="s">
        <v>12</v>
      </c>
      <c r="C81" s="72"/>
      <c r="D81" s="91"/>
      <c r="E81" s="86"/>
      <c r="F81" s="49"/>
      <c r="G81" s="49"/>
      <c r="H81" s="49"/>
      <c r="I81" s="21"/>
      <c r="J81" s="49"/>
      <c r="K81" s="21"/>
      <c r="M81" s="38"/>
    </row>
    <row r="82" spans="1:13">
      <c r="A82" s="61"/>
      <c r="B82" s="14"/>
      <c r="C82" s="67"/>
      <c r="D82" s="92"/>
      <c r="E82" s="90"/>
      <c r="F82" s="45"/>
      <c r="G82" s="45"/>
      <c r="H82" s="45"/>
      <c r="I82" s="26"/>
      <c r="J82" s="45"/>
      <c r="K82" s="26"/>
      <c r="M82" s="39"/>
    </row>
    <row r="83" spans="1:13" ht="12.75">
      <c r="A83" s="28" t="s">
        <v>81</v>
      </c>
      <c r="B83" s="28" t="s">
        <v>82</v>
      </c>
      <c r="C83" s="68" t="s">
        <v>29</v>
      </c>
      <c r="D83" s="91">
        <v>1.575E-2</v>
      </c>
      <c r="E83" s="86">
        <f>D83*$E$12</f>
        <v>4.1683950000000003</v>
      </c>
      <c r="F83" s="49">
        <f>E83*$E$9</f>
        <v>270.94567499999999</v>
      </c>
      <c r="G83" s="86">
        <f>D83*$G$12</f>
        <v>1.1025</v>
      </c>
      <c r="H83" s="49">
        <f>G83*$G$9</f>
        <v>33.075000000000003</v>
      </c>
      <c r="I83" s="21">
        <f>F83+H83</f>
        <v>304.02067499999998</v>
      </c>
      <c r="J83" s="49"/>
      <c r="K83" s="21"/>
      <c r="M83" s="38"/>
    </row>
    <row r="84" spans="1:13" ht="12.75">
      <c r="A84" s="28" t="s">
        <v>18</v>
      </c>
      <c r="B84" s="28" t="s">
        <v>83</v>
      </c>
      <c r="C84" s="72"/>
      <c r="D84" s="91"/>
      <c r="E84" s="86"/>
      <c r="F84" s="49"/>
      <c r="G84" s="49"/>
      <c r="H84" s="49"/>
      <c r="I84" s="21"/>
      <c r="J84" s="49"/>
      <c r="K84" s="21"/>
      <c r="M84" s="38"/>
    </row>
    <row r="85" spans="1:13" ht="12.75">
      <c r="A85" s="66"/>
      <c r="B85" s="77" t="s">
        <v>12</v>
      </c>
      <c r="C85" s="76"/>
      <c r="D85" s="93"/>
      <c r="E85" s="94"/>
      <c r="F85" s="50"/>
      <c r="G85" s="50"/>
      <c r="H85" s="50"/>
      <c r="I85" s="27"/>
      <c r="J85" s="50"/>
      <c r="K85" s="27"/>
      <c r="M85" s="38"/>
    </row>
    <row r="86" spans="1:13">
      <c r="A86" s="61"/>
      <c r="B86" s="14"/>
      <c r="C86" s="67"/>
      <c r="D86" s="92"/>
      <c r="E86" s="90"/>
      <c r="F86" s="45"/>
      <c r="G86" s="45"/>
      <c r="H86" s="45"/>
      <c r="I86" s="26"/>
      <c r="J86" s="45"/>
      <c r="K86" s="26"/>
      <c r="M86" s="39"/>
    </row>
    <row r="87" spans="1:13" ht="12.75">
      <c r="A87" s="28" t="s">
        <v>84</v>
      </c>
      <c r="B87" s="28" t="s">
        <v>85</v>
      </c>
      <c r="C87" s="68" t="s">
        <v>29</v>
      </c>
      <c r="D87" s="91">
        <v>1.575E-2</v>
      </c>
      <c r="E87" s="86">
        <f>D87*$E$12</f>
        <v>4.1683950000000003</v>
      </c>
      <c r="F87" s="49">
        <f>E87*$E$9</f>
        <v>270.94567499999999</v>
      </c>
      <c r="G87" s="86">
        <f>D87*$G$12</f>
        <v>1.1025</v>
      </c>
      <c r="H87" s="49">
        <f>G87*$G$9</f>
        <v>33.075000000000003</v>
      </c>
      <c r="I87" s="21">
        <f>F87+H87</f>
        <v>304.02067499999998</v>
      </c>
      <c r="J87" s="49"/>
      <c r="K87" s="21"/>
      <c r="M87" s="38"/>
    </row>
    <row r="88" spans="1:13" ht="12.75">
      <c r="A88" s="28" t="s">
        <v>18</v>
      </c>
      <c r="B88" s="28" t="s">
        <v>86</v>
      </c>
      <c r="C88" s="72"/>
      <c r="D88" s="91"/>
      <c r="E88" s="86"/>
      <c r="F88" s="49"/>
      <c r="G88" s="49"/>
      <c r="H88" s="49"/>
      <c r="I88" s="21"/>
      <c r="J88" s="49"/>
      <c r="K88" s="21"/>
      <c r="M88" s="38"/>
    </row>
    <row r="89" spans="1:13" ht="12.75">
      <c r="A89" s="63"/>
      <c r="B89" s="28" t="s">
        <v>87</v>
      </c>
      <c r="C89" s="72"/>
      <c r="D89" s="91"/>
      <c r="E89" s="86"/>
      <c r="F89" s="49"/>
      <c r="G89" s="49"/>
      <c r="H89" s="49"/>
      <c r="I89" s="21"/>
      <c r="J89" s="49"/>
      <c r="K89" s="21"/>
      <c r="M89" s="38"/>
    </row>
    <row r="90" spans="1:13" ht="12.75">
      <c r="A90" s="66"/>
      <c r="B90" s="77" t="s">
        <v>12</v>
      </c>
      <c r="C90" s="76"/>
      <c r="D90" s="93"/>
      <c r="E90" s="94"/>
      <c r="F90" s="50"/>
      <c r="G90" s="50"/>
      <c r="H90" s="50"/>
      <c r="I90" s="27"/>
      <c r="J90" s="50"/>
      <c r="K90" s="27"/>
      <c r="M90" s="38"/>
    </row>
    <row r="91" spans="1:13">
      <c r="A91" s="61"/>
      <c r="B91" s="14"/>
      <c r="C91" s="67"/>
      <c r="D91" s="92"/>
      <c r="E91" s="90"/>
      <c r="F91" s="45"/>
      <c r="G91" s="49"/>
      <c r="H91" s="49"/>
      <c r="I91" s="21"/>
      <c r="J91" s="49"/>
      <c r="K91" s="21"/>
      <c r="M91" s="39"/>
    </row>
    <row r="92" spans="1:13" ht="12.75">
      <c r="A92" s="28" t="s">
        <v>88</v>
      </c>
      <c r="B92" s="28" t="s">
        <v>89</v>
      </c>
      <c r="C92" s="68" t="s">
        <v>29</v>
      </c>
      <c r="D92" s="91">
        <v>1.575E-2</v>
      </c>
      <c r="E92" s="86">
        <f>D92*$E$12</f>
        <v>4.1683950000000003</v>
      </c>
      <c r="F92" s="49">
        <f>E92*$E$9</f>
        <v>270.94567499999999</v>
      </c>
      <c r="G92" s="86">
        <f>D92*$G$12</f>
        <v>1.1025</v>
      </c>
      <c r="H92" s="49">
        <f>G92*$G$9</f>
        <v>33.075000000000003</v>
      </c>
      <c r="I92" s="21">
        <f>F92+H92</f>
        <v>304.02067499999998</v>
      </c>
      <c r="J92" s="49"/>
      <c r="K92" s="21"/>
      <c r="M92" s="38"/>
    </row>
    <row r="93" spans="1:13" ht="12.75">
      <c r="A93" s="28" t="s">
        <v>18</v>
      </c>
      <c r="B93" s="28" t="s">
        <v>90</v>
      </c>
      <c r="C93" s="72"/>
      <c r="D93" s="91"/>
      <c r="E93" s="86"/>
      <c r="F93" s="49"/>
      <c r="G93" s="49"/>
      <c r="H93" s="49"/>
      <c r="I93" s="21"/>
      <c r="J93" s="49"/>
      <c r="K93" s="21"/>
      <c r="M93" s="38"/>
    </row>
    <row r="94" spans="1:13" ht="12.75">
      <c r="A94" s="63"/>
      <c r="B94" s="28" t="s">
        <v>12</v>
      </c>
      <c r="C94" s="72"/>
      <c r="D94" s="91"/>
      <c r="E94" s="86"/>
      <c r="F94" s="49"/>
      <c r="G94" s="49"/>
      <c r="H94" s="49"/>
      <c r="I94" s="21"/>
      <c r="J94" s="49"/>
      <c r="K94" s="21"/>
      <c r="M94" s="38"/>
    </row>
    <row r="95" spans="1:13">
      <c r="A95" s="61"/>
      <c r="B95" s="14"/>
      <c r="C95" s="67"/>
      <c r="D95" s="92"/>
      <c r="E95" s="90"/>
      <c r="F95" s="45"/>
      <c r="G95" s="45"/>
      <c r="H95" s="45"/>
      <c r="I95" s="26"/>
      <c r="J95" s="45"/>
      <c r="K95" s="26"/>
      <c r="M95" s="39"/>
    </row>
    <row r="96" spans="1:13" ht="12.75">
      <c r="A96" s="28" t="s">
        <v>91</v>
      </c>
      <c r="B96" s="28" t="s">
        <v>92</v>
      </c>
      <c r="C96" s="68" t="s">
        <v>29</v>
      </c>
      <c r="D96" s="91">
        <v>1.081E-2</v>
      </c>
      <c r="E96" s="86">
        <f>D96*$E$12</f>
        <v>2.8609746000000005</v>
      </c>
      <c r="F96" s="49">
        <f>E96*$E$9</f>
        <v>185.96334900000002</v>
      </c>
      <c r="G96" s="86">
        <f>D96*$G$12</f>
        <v>0.75670000000000004</v>
      </c>
      <c r="H96" s="49">
        <f>G96*$G$9</f>
        <v>22.701000000000001</v>
      </c>
      <c r="I96" s="21">
        <f>F96+H96</f>
        <v>208.66434900000002</v>
      </c>
      <c r="J96" s="49"/>
      <c r="K96" s="21"/>
      <c r="M96" s="38"/>
    </row>
    <row r="97" spans="1:13" ht="12.75">
      <c r="A97" s="28" t="s">
        <v>18</v>
      </c>
      <c r="B97" s="28" t="s">
        <v>93</v>
      </c>
      <c r="C97" s="72"/>
      <c r="D97" s="91"/>
      <c r="E97" s="86"/>
      <c r="F97" s="49"/>
      <c r="G97" s="49"/>
      <c r="H97" s="49"/>
      <c r="I97" s="21"/>
      <c r="J97" s="49"/>
      <c r="K97" s="21"/>
      <c r="M97" s="38"/>
    </row>
    <row r="98" spans="1:13" ht="12.75">
      <c r="A98" s="63"/>
      <c r="B98" s="28" t="s">
        <v>12</v>
      </c>
      <c r="C98" s="72"/>
      <c r="D98" s="91"/>
      <c r="E98" s="86"/>
      <c r="F98" s="49"/>
      <c r="G98" s="49"/>
      <c r="H98" s="49"/>
      <c r="I98" s="21"/>
      <c r="J98" s="49"/>
      <c r="K98" s="21"/>
      <c r="M98" s="38"/>
    </row>
    <row r="99" spans="1:13">
      <c r="A99" s="61"/>
      <c r="B99" s="14"/>
      <c r="C99" s="67"/>
      <c r="D99" s="92"/>
      <c r="E99" s="90"/>
      <c r="F99" s="45"/>
      <c r="G99" s="45"/>
      <c r="H99" s="45"/>
      <c r="I99" s="26"/>
      <c r="J99" s="45"/>
      <c r="K99" s="26"/>
      <c r="M99" s="39"/>
    </row>
    <row r="100" spans="1:13" ht="12.75">
      <c r="A100" s="28" t="s">
        <v>94</v>
      </c>
      <c r="B100" s="28" t="s">
        <v>95</v>
      </c>
      <c r="C100" s="68" t="s">
        <v>29</v>
      </c>
      <c r="D100" s="91">
        <v>1.575E-2</v>
      </c>
      <c r="E100" s="86">
        <f>D100*$E$12</f>
        <v>4.1683950000000003</v>
      </c>
      <c r="F100" s="49">
        <f>E100*$E$9</f>
        <v>270.94567499999999</v>
      </c>
      <c r="G100" s="86">
        <f>D100*$G$12</f>
        <v>1.1025</v>
      </c>
      <c r="H100" s="49">
        <f>G100*$G$9</f>
        <v>33.075000000000003</v>
      </c>
      <c r="I100" s="21">
        <f>F100+H100</f>
        <v>304.02067499999998</v>
      </c>
      <c r="J100" s="49"/>
      <c r="K100" s="21"/>
      <c r="M100" s="38"/>
    </row>
    <row r="101" spans="1:13" ht="12.75">
      <c r="A101" s="28" t="s">
        <v>18</v>
      </c>
      <c r="B101" s="28" t="s">
        <v>96</v>
      </c>
      <c r="C101" s="72"/>
      <c r="D101" s="91"/>
      <c r="E101" s="86"/>
      <c r="F101" s="49"/>
      <c r="G101" s="49"/>
      <c r="H101" s="49"/>
      <c r="I101" s="21"/>
      <c r="J101" s="49"/>
      <c r="K101" s="21"/>
      <c r="M101" s="38"/>
    </row>
    <row r="102" spans="1:13" ht="12.75">
      <c r="A102" s="63"/>
      <c r="B102" s="28" t="s">
        <v>97</v>
      </c>
      <c r="C102" s="72"/>
      <c r="D102" s="91"/>
      <c r="E102" s="86"/>
      <c r="F102" s="49"/>
      <c r="G102" s="49"/>
      <c r="H102" s="49"/>
      <c r="I102" s="21"/>
      <c r="J102" s="49"/>
      <c r="K102" s="21"/>
      <c r="M102" s="38"/>
    </row>
    <row r="103" spans="1:13" ht="12.75">
      <c r="A103" s="63"/>
      <c r="B103" s="28" t="s">
        <v>12</v>
      </c>
      <c r="C103" s="72"/>
      <c r="D103" s="93"/>
      <c r="E103" s="94"/>
      <c r="F103" s="50"/>
      <c r="G103" s="50"/>
      <c r="H103" s="50"/>
      <c r="I103" s="27"/>
      <c r="J103" s="50"/>
      <c r="K103" s="27"/>
      <c r="M103" s="38"/>
    </row>
    <row r="104" spans="1:13">
      <c r="A104" s="61"/>
      <c r="B104" s="14"/>
      <c r="C104" s="67"/>
      <c r="D104" s="92"/>
      <c r="E104" s="90"/>
      <c r="F104" s="45"/>
      <c r="G104" s="49"/>
      <c r="H104" s="49"/>
      <c r="I104" s="21"/>
      <c r="J104" s="49"/>
      <c r="K104" s="21"/>
      <c r="M104" s="39"/>
    </row>
    <row r="105" spans="1:13" ht="12.75">
      <c r="A105" s="28" t="s">
        <v>98</v>
      </c>
      <c r="B105" s="28" t="s">
        <v>99</v>
      </c>
      <c r="C105" s="68" t="s">
        <v>29</v>
      </c>
      <c r="D105" s="91">
        <v>1.575E-2</v>
      </c>
      <c r="E105" s="86">
        <f>D105*$E$12</f>
        <v>4.1683950000000003</v>
      </c>
      <c r="F105" s="49">
        <f>E105*$E$9</f>
        <v>270.94567499999999</v>
      </c>
      <c r="G105" s="86">
        <f>D105*$G$12</f>
        <v>1.1025</v>
      </c>
      <c r="H105" s="49">
        <f>G105*$G$9</f>
        <v>33.075000000000003</v>
      </c>
      <c r="I105" s="21">
        <f>F105+H105</f>
        <v>304.02067499999998</v>
      </c>
      <c r="J105" s="49"/>
      <c r="K105" s="21"/>
      <c r="M105" s="38"/>
    </row>
    <row r="106" spans="1:13" ht="12.75">
      <c r="A106" s="28" t="s">
        <v>18</v>
      </c>
      <c r="B106" s="28" t="s">
        <v>100</v>
      </c>
      <c r="C106" s="72"/>
      <c r="D106" s="91"/>
      <c r="E106" s="86"/>
      <c r="F106" s="49"/>
      <c r="G106" s="49"/>
      <c r="H106" s="49"/>
      <c r="I106" s="21"/>
      <c r="J106" s="49"/>
      <c r="K106" s="21"/>
      <c r="M106" s="38"/>
    </row>
    <row r="107" spans="1:13" ht="12.75">
      <c r="A107" s="63"/>
      <c r="B107" s="28" t="s">
        <v>12</v>
      </c>
      <c r="C107" s="72"/>
      <c r="D107" s="91"/>
      <c r="E107" s="86"/>
      <c r="F107" s="49"/>
      <c r="G107" s="49"/>
      <c r="H107" s="49"/>
      <c r="I107" s="21"/>
      <c r="J107" s="49"/>
      <c r="K107" s="21"/>
      <c r="M107" s="38"/>
    </row>
    <row r="108" spans="1:13">
      <c r="A108" s="61"/>
      <c r="B108" s="14"/>
      <c r="C108" s="67"/>
      <c r="D108" s="92"/>
      <c r="E108" s="90"/>
      <c r="F108" s="45"/>
      <c r="G108" s="45"/>
      <c r="H108" s="45"/>
      <c r="I108" s="26"/>
      <c r="J108" s="45"/>
      <c r="K108" s="26"/>
      <c r="M108" s="39"/>
    </row>
    <row r="109" spans="1:13" ht="12.75">
      <c r="A109" s="28" t="s">
        <v>101</v>
      </c>
      <c r="B109" s="28" t="s">
        <v>102</v>
      </c>
      <c r="C109" s="68" t="s">
        <v>29</v>
      </c>
      <c r="D109" s="91">
        <v>1.575E-2</v>
      </c>
      <c r="E109" s="86">
        <f>D109*$E$12</f>
        <v>4.1683950000000003</v>
      </c>
      <c r="F109" s="49">
        <f>E109*$E$9</f>
        <v>270.94567499999999</v>
      </c>
      <c r="G109" s="86">
        <f>D109*$G$12</f>
        <v>1.1025</v>
      </c>
      <c r="H109" s="49">
        <f>G109*$G$9</f>
        <v>33.075000000000003</v>
      </c>
      <c r="I109" s="21">
        <f>F109+H109</f>
        <v>304.02067499999998</v>
      </c>
      <c r="J109" s="49"/>
      <c r="K109" s="21"/>
      <c r="M109" s="38"/>
    </row>
    <row r="110" spans="1:13" ht="12.75">
      <c r="A110" s="28" t="s">
        <v>18</v>
      </c>
      <c r="B110" s="28" t="s">
        <v>103</v>
      </c>
      <c r="C110" s="72"/>
      <c r="D110" s="91"/>
      <c r="E110" s="86"/>
      <c r="F110" s="49"/>
      <c r="G110" s="49"/>
      <c r="H110" s="49"/>
      <c r="I110" s="21"/>
      <c r="J110" s="49"/>
      <c r="K110" s="21"/>
      <c r="M110" s="38"/>
    </row>
    <row r="111" spans="1:13" ht="12.75">
      <c r="A111" s="66"/>
      <c r="B111" s="77" t="s">
        <v>12</v>
      </c>
      <c r="C111" s="76"/>
      <c r="D111" s="93"/>
      <c r="E111" s="94"/>
      <c r="F111" s="50"/>
      <c r="G111" s="50"/>
      <c r="H111" s="50"/>
      <c r="I111" s="27"/>
      <c r="J111" s="50"/>
      <c r="K111" s="27"/>
      <c r="M111" s="38"/>
    </row>
    <row r="112" spans="1:13">
      <c r="A112" s="61"/>
      <c r="B112" s="14"/>
      <c r="C112" s="67"/>
      <c r="D112" s="92"/>
      <c r="E112" s="90"/>
      <c r="F112" s="45"/>
      <c r="G112" s="45"/>
      <c r="H112" s="45"/>
      <c r="I112" s="26"/>
      <c r="J112" s="45"/>
      <c r="K112" s="26"/>
      <c r="M112" s="39"/>
    </row>
    <row r="113" spans="1:13" ht="12.75">
      <c r="A113" s="28" t="s">
        <v>104</v>
      </c>
      <c r="B113" s="28" t="s">
        <v>271</v>
      </c>
      <c r="C113" s="68" t="s">
        <v>29</v>
      </c>
      <c r="D113" s="91">
        <v>1.575E-2</v>
      </c>
      <c r="E113" s="86">
        <f>D113*$E$12</f>
        <v>4.1683950000000003</v>
      </c>
      <c r="F113" s="49">
        <f>E113*$E$9</f>
        <v>270.94567499999999</v>
      </c>
      <c r="G113" s="86">
        <f>D113*$G$12</f>
        <v>1.1025</v>
      </c>
      <c r="H113" s="49">
        <f>G113*$G$9</f>
        <v>33.075000000000003</v>
      </c>
      <c r="I113" s="21">
        <f>F113+H113</f>
        <v>304.02067499999998</v>
      </c>
      <c r="J113" s="49"/>
      <c r="K113" s="21"/>
      <c r="M113" s="38"/>
    </row>
    <row r="114" spans="1:13" ht="12.75">
      <c r="A114" s="28" t="s">
        <v>18</v>
      </c>
      <c r="B114" s="28" t="s">
        <v>105</v>
      </c>
      <c r="C114" s="72"/>
      <c r="D114" s="91"/>
      <c r="E114" s="86"/>
      <c r="F114" s="49"/>
      <c r="G114" s="49"/>
      <c r="H114" s="49"/>
      <c r="I114" s="21"/>
      <c r="J114" s="49"/>
      <c r="K114" s="21"/>
      <c r="M114" s="38"/>
    </row>
    <row r="115" spans="1:13" ht="12.75">
      <c r="A115" s="63"/>
      <c r="B115" s="28" t="s">
        <v>12</v>
      </c>
      <c r="C115" s="72"/>
      <c r="D115" s="91"/>
      <c r="E115" s="86"/>
      <c r="F115" s="49"/>
      <c r="G115" s="49"/>
      <c r="H115" s="49"/>
      <c r="I115" s="21"/>
      <c r="J115" s="49"/>
      <c r="K115" s="21"/>
      <c r="M115" s="38"/>
    </row>
    <row r="116" spans="1:13">
      <c r="A116" s="61"/>
      <c r="B116" s="14"/>
      <c r="C116" s="67"/>
      <c r="D116" s="92"/>
      <c r="E116" s="90"/>
      <c r="F116" s="45"/>
      <c r="G116" s="45"/>
      <c r="H116" s="45"/>
      <c r="I116" s="26"/>
      <c r="J116" s="45"/>
      <c r="K116" s="26"/>
      <c r="M116" s="39"/>
    </row>
    <row r="117" spans="1:13" ht="12.75">
      <c r="A117" s="28" t="s">
        <v>106</v>
      </c>
      <c r="B117" s="28" t="s">
        <v>107</v>
      </c>
      <c r="C117" s="68" t="s">
        <v>29</v>
      </c>
      <c r="D117" s="91">
        <v>1.575E-2</v>
      </c>
      <c r="E117" s="86">
        <f>D117*$E$12</f>
        <v>4.1683950000000003</v>
      </c>
      <c r="F117" s="49">
        <f>E117*$E$9</f>
        <v>270.94567499999999</v>
      </c>
      <c r="G117" s="86">
        <f>D117*$G$12</f>
        <v>1.1025</v>
      </c>
      <c r="H117" s="49">
        <f>G117*$G$9</f>
        <v>33.075000000000003</v>
      </c>
      <c r="I117" s="21">
        <f>F117+H117</f>
        <v>304.02067499999998</v>
      </c>
      <c r="J117" s="49"/>
      <c r="K117" s="21"/>
      <c r="M117" s="38"/>
    </row>
    <row r="118" spans="1:13" ht="12.75">
      <c r="A118" s="28" t="s">
        <v>18</v>
      </c>
      <c r="B118" s="28" t="s">
        <v>108</v>
      </c>
      <c r="C118" s="72"/>
      <c r="D118" s="91"/>
      <c r="E118" s="86"/>
      <c r="F118" s="49"/>
      <c r="G118" s="49"/>
      <c r="H118" s="49"/>
      <c r="I118" s="21"/>
      <c r="J118" s="49"/>
      <c r="K118" s="21"/>
      <c r="M118" s="38"/>
    </row>
    <row r="119" spans="1:13" ht="12.75">
      <c r="A119" s="66"/>
      <c r="B119" s="77" t="s">
        <v>12</v>
      </c>
      <c r="C119" s="76"/>
      <c r="D119" s="93"/>
      <c r="E119" s="94"/>
      <c r="F119" s="50"/>
      <c r="G119" s="50"/>
      <c r="H119" s="50"/>
      <c r="I119" s="27"/>
      <c r="J119" s="50"/>
      <c r="K119" s="27"/>
      <c r="M119" s="38"/>
    </row>
    <row r="120" spans="1:13">
      <c r="A120" s="61"/>
      <c r="B120" s="14"/>
      <c r="C120" s="67"/>
      <c r="D120" s="92"/>
      <c r="E120" s="90"/>
      <c r="F120" s="45"/>
      <c r="G120" s="45"/>
      <c r="H120" s="45"/>
      <c r="I120" s="26"/>
      <c r="J120" s="45"/>
      <c r="K120" s="26"/>
      <c r="M120" s="39"/>
    </row>
    <row r="121" spans="1:13" ht="12.75">
      <c r="A121" s="28" t="s">
        <v>109</v>
      </c>
      <c r="B121" s="28" t="s">
        <v>110</v>
      </c>
      <c r="C121" s="68" t="s">
        <v>29</v>
      </c>
      <c r="D121" s="91">
        <v>1.575E-2</v>
      </c>
      <c r="E121" s="86">
        <f>D121*$E$12</f>
        <v>4.1683950000000003</v>
      </c>
      <c r="F121" s="49">
        <f>E121*$E$9</f>
        <v>270.94567499999999</v>
      </c>
      <c r="G121" s="86">
        <f>D121*$G$12</f>
        <v>1.1025</v>
      </c>
      <c r="H121" s="49">
        <f>G121*$G$9</f>
        <v>33.075000000000003</v>
      </c>
      <c r="I121" s="21">
        <f>F121+H121</f>
        <v>304.02067499999998</v>
      </c>
      <c r="J121" s="49"/>
      <c r="K121" s="21"/>
      <c r="M121" s="38"/>
    </row>
    <row r="122" spans="1:13" ht="12.75">
      <c r="A122" s="28" t="s">
        <v>18</v>
      </c>
      <c r="B122" s="28" t="s">
        <v>111</v>
      </c>
      <c r="C122" s="72"/>
      <c r="D122" s="91"/>
      <c r="E122" s="86"/>
      <c r="F122" s="49"/>
      <c r="G122" s="49"/>
      <c r="H122" s="49"/>
      <c r="I122" s="21"/>
      <c r="J122" s="49"/>
      <c r="K122" s="21"/>
      <c r="M122" s="38"/>
    </row>
    <row r="123" spans="1:13" ht="12.75">
      <c r="A123" s="63"/>
      <c r="B123" s="28" t="s">
        <v>112</v>
      </c>
      <c r="C123" s="72"/>
      <c r="D123" s="91"/>
      <c r="E123" s="86"/>
      <c r="F123" s="49"/>
      <c r="G123" s="49"/>
      <c r="H123" s="49"/>
      <c r="I123" s="21"/>
      <c r="J123" s="49"/>
      <c r="K123" s="21"/>
      <c r="M123" s="38"/>
    </row>
    <row r="124" spans="1:13" ht="12.75">
      <c r="A124" s="63"/>
      <c r="B124" s="28" t="s">
        <v>12</v>
      </c>
      <c r="C124" s="72"/>
      <c r="D124" s="93"/>
      <c r="E124" s="94"/>
      <c r="F124" s="50"/>
      <c r="G124" s="50"/>
      <c r="H124" s="50"/>
      <c r="I124" s="27"/>
      <c r="J124" s="50"/>
      <c r="K124" s="27"/>
      <c r="M124" s="38"/>
    </row>
    <row r="125" spans="1:13">
      <c r="A125" s="61"/>
      <c r="B125" s="14"/>
      <c r="C125" s="67"/>
      <c r="D125" s="92"/>
      <c r="E125" s="90"/>
      <c r="F125" s="45"/>
      <c r="G125" s="45"/>
      <c r="H125" s="45"/>
      <c r="I125" s="26"/>
      <c r="J125" s="45"/>
      <c r="K125" s="26"/>
      <c r="M125" s="39"/>
    </row>
    <row r="126" spans="1:13" ht="12.75">
      <c r="A126" s="28" t="s">
        <v>113</v>
      </c>
      <c r="B126" s="28" t="s">
        <v>114</v>
      </c>
      <c r="C126" s="68" t="s">
        <v>29</v>
      </c>
      <c r="D126" s="91">
        <v>1.575E-2</v>
      </c>
      <c r="E126" s="86">
        <f>D126*$E$12</f>
        <v>4.1683950000000003</v>
      </c>
      <c r="F126" s="49">
        <f>E126*$E$9</f>
        <v>270.94567499999999</v>
      </c>
      <c r="G126" s="86">
        <f>D126*$G$12</f>
        <v>1.1025</v>
      </c>
      <c r="H126" s="49">
        <f>G126*$G$9</f>
        <v>33.075000000000003</v>
      </c>
      <c r="I126" s="21">
        <f>F126+H126</f>
        <v>304.02067499999998</v>
      </c>
      <c r="J126" s="49"/>
      <c r="K126" s="21"/>
      <c r="M126" s="38"/>
    </row>
    <row r="127" spans="1:13" ht="12.75">
      <c r="A127" s="28" t="s">
        <v>18</v>
      </c>
      <c r="B127" s="28" t="s">
        <v>115</v>
      </c>
      <c r="C127" s="72"/>
      <c r="D127" s="91"/>
      <c r="E127" s="86"/>
      <c r="F127" s="49"/>
      <c r="G127" s="49"/>
      <c r="H127" s="49"/>
      <c r="I127" s="21"/>
      <c r="J127" s="49"/>
      <c r="K127" s="21"/>
      <c r="M127" s="38"/>
    </row>
    <row r="128" spans="1:13" ht="12.75">
      <c r="A128" s="66"/>
      <c r="B128" s="77" t="s">
        <v>12</v>
      </c>
      <c r="C128" s="76"/>
      <c r="D128" s="93"/>
      <c r="E128" s="94"/>
      <c r="F128" s="50"/>
      <c r="G128" s="50"/>
      <c r="H128" s="50"/>
      <c r="I128" s="27"/>
      <c r="J128" s="50"/>
      <c r="K128" s="27"/>
      <c r="M128" s="38"/>
    </row>
    <row r="129" spans="1:13">
      <c r="A129" s="61"/>
      <c r="B129" s="14"/>
      <c r="C129" s="67"/>
      <c r="D129" s="92"/>
      <c r="E129" s="90"/>
      <c r="F129" s="45"/>
      <c r="G129" s="45"/>
      <c r="H129" s="45"/>
      <c r="I129" s="26"/>
      <c r="J129" s="45"/>
      <c r="K129" s="26"/>
      <c r="M129" s="39"/>
    </row>
    <row r="130" spans="1:13" ht="12.75">
      <c r="A130" s="28" t="s">
        <v>116</v>
      </c>
      <c r="B130" s="28" t="s">
        <v>117</v>
      </c>
      <c r="C130" s="68" t="s">
        <v>29</v>
      </c>
      <c r="D130" s="91">
        <v>1.575E-2</v>
      </c>
      <c r="E130" s="86">
        <f>D130*$E$12</f>
        <v>4.1683950000000003</v>
      </c>
      <c r="F130" s="49">
        <f>E130*$E$9</f>
        <v>270.94567499999999</v>
      </c>
      <c r="G130" s="86">
        <f>D130*$G$12</f>
        <v>1.1025</v>
      </c>
      <c r="H130" s="49">
        <f>G130*$G$9</f>
        <v>33.075000000000003</v>
      </c>
      <c r="I130" s="21">
        <f>F130+H130</f>
        <v>304.02067499999998</v>
      </c>
      <c r="J130" s="49"/>
      <c r="K130" s="21"/>
      <c r="M130" s="38"/>
    </row>
    <row r="131" spans="1:13" ht="12.75">
      <c r="A131" s="28" t="s">
        <v>18</v>
      </c>
      <c r="B131" s="28" t="s">
        <v>118</v>
      </c>
      <c r="C131" s="72"/>
      <c r="D131" s="91"/>
      <c r="E131" s="86"/>
      <c r="F131" s="49"/>
      <c r="G131" s="49"/>
      <c r="H131" s="49"/>
      <c r="I131" s="21"/>
      <c r="J131" s="49"/>
      <c r="K131" s="21"/>
      <c r="M131" s="38"/>
    </row>
    <row r="132" spans="1:13" ht="12.75">
      <c r="A132" s="63"/>
      <c r="B132" s="28" t="s">
        <v>12</v>
      </c>
      <c r="C132" s="72"/>
      <c r="D132" s="91"/>
      <c r="E132" s="86"/>
      <c r="F132" s="49"/>
      <c r="G132" s="49"/>
      <c r="H132" s="49"/>
      <c r="I132" s="21"/>
      <c r="J132" s="49"/>
      <c r="K132" s="21"/>
      <c r="M132" s="38"/>
    </row>
    <row r="133" spans="1:13">
      <c r="A133" s="61"/>
      <c r="B133" s="14"/>
      <c r="C133" s="67"/>
      <c r="D133" s="92"/>
      <c r="E133" s="90"/>
      <c r="F133" s="45"/>
      <c r="G133" s="45"/>
      <c r="H133" s="45"/>
      <c r="I133" s="26"/>
      <c r="J133" s="45"/>
      <c r="K133" s="26"/>
      <c r="M133" s="39"/>
    </row>
    <row r="134" spans="1:13" ht="12.75">
      <c r="A134" s="28" t="s">
        <v>119</v>
      </c>
      <c r="B134" s="28" t="s">
        <v>120</v>
      </c>
      <c r="C134" s="68" t="s">
        <v>29</v>
      </c>
      <c r="D134" s="91">
        <v>1.575E-2</v>
      </c>
      <c r="E134" s="86">
        <f>D134*$E$12</f>
        <v>4.1683950000000003</v>
      </c>
      <c r="F134" s="49">
        <f>E134*$E$9</f>
        <v>270.94567499999999</v>
      </c>
      <c r="G134" s="86">
        <f>D134*$G$12</f>
        <v>1.1025</v>
      </c>
      <c r="H134" s="49">
        <f>G134*$G$9</f>
        <v>33.075000000000003</v>
      </c>
      <c r="I134" s="21">
        <f>F134+H134</f>
        <v>304.02067499999998</v>
      </c>
      <c r="J134" s="49"/>
      <c r="K134" s="21"/>
      <c r="M134" s="38"/>
    </row>
    <row r="135" spans="1:13" ht="12.75">
      <c r="A135" s="28" t="s">
        <v>18</v>
      </c>
      <c r="B135" s="28" t="s">
        <v>121</v>
      </c>
      <c r="C135" s="72"/>
      <c r="D135" s="91"/>
      <c r="E135" s="86"/>
      <c r="F135" s="49"/>
      <c r="G135" s="49"/>
      <c r="H135" s="49"/>
      <c r="I135" s="21"/>
      <c r="J135" s="49"/>
      <c r="K135" s="21"/>
      <c r="M135" s="38"/>
    </row>
    <row r="136" spans="1:13" ht="12.75">
      <c r="A136" s="63"/>
      <c r="B136" s="28" t="s">
        <v>122</v>
      </c>
      <c r="C136" s="72"/>
      <c r="D136" s="91"/>
      <c r="E136" s="86"/>
      <c r="F136" s="49"/>
      <c r="G136" s="49"/>
      <c r="H136" s="49"/>
      <c r="I136" s="21"/>
      <c r="J136" s="49"/>
      <c r="K136" s="21"/>
      <c r="M136" s="38"/>
    </row>
    <row r="137" spans="1:13">
      <c r="A137" s="61"/>
      <c r="B137" s="14"/>
      <c r="C137" s="67"/>
      <c r="D137" s="92"/>
      <c r="E137" s="90"/>
      <c r="F137" s="45"/>
      <c r="G137" s="45"/>
      <c r="H137" s="45"/>
      <c r="I137" s="26"/>
      <c r="J137" s="45"/>
      <c r="K137" s="26"/>
      <c r="M137" s="39"/>
    </row>
    <row r="138" spans="1:13" ht="12.75">
      <c r="A138" s="28" t="s">
        <v>123</v>
      </c>
      <c r="B138" s="28" t="s">
        <v>124</v>
      </c>
      <c r="C138" s="68" t="s">
        <v>29</v>
      </c>
      <c r="D138" s="91">
        <v>1.575E-2</v>
      </c>
      <c r="E138" s="86">
        <f>D138*$E$12</f>
        <v>4.1683950000000003</v>
      </c>
      <c r="F138" s="49">
        <f>E138*$E$9</f>
        <v>270.94567499999999</v>
      </c>
      <c r="G138" s="86">
        <f>D138*$G$12</f>
        <v>1.1025</v>
      </c>
      <c r="H138" s="49">
        <f>G138*$G$9</f>
        <v>33.075000000000003</v>
      </c>
      <c r="I138" s="21">
        <f>F138+H138</f>
        <v>304.02067499999998</v>
      </c>
      <c r="J138" s="49"/>
      <c r="K138" s="21"/>
      <c r="M138" s="38"/>
    </row>
    <row r="139" spans="1:13" ht="12.75">
      <c r="A139" s="28" t="s">
        <v>18</v>
      </c>
      <c r="B139" s="28" t="s">
        <v>125</v>
      </c>
      <c r="C139" s="72"/>
      <c r="D139" s="91"/>
      <c r="E139" s="86"/>
      <c r="F139" s="49"/>
      <c r="G139" s="49"/>
      <c r="H139" s="49"/>
      <c r="I139" s="21"/>
      <c r="J139" s="49"/>
      <c r="K139" s="21"/>
      <c r="M139" s="38"/>
    </row>
    <row r="140" spans="1:13" ht="12.75">
      <c r="A140" s="63"/>
      <c r="B140" s="28" t="s">
        <v>12</v>
      </c>
      <c r="C140" s="72"/>
      <c r="D140" s="91"/>
      <c r="E140" s="86"/>
      <c r="F140" s="49"/>
      <c r="G140" s="49"/>
      <c r="H140" s="49"/>
      <c r="I140" s="21"/>
      <c r="J140" s="49"/>
      <c r="K140" s="21"/>
      <c r="M140" s="38"/>
    </row>
    <row r="141" spans="1:13">
      <c r="A141" s="61"/>
      <c r="B141" s="14"/>
      <c r="C141" s="67"/>
      <c r="D141" s="92"/>
      <c r="E141" s="90"/>
      <c r="F141" s="45"/>
      <c r="G141" s="45"/>
      <c r="H141" s="45"/>
      <c r="I141" s="26"/>
      <c r="J141" s="45"/>
      <c r="K141" s="26"/>
      <c r="M141" s="39"/>
    </row>
    <row r="142" spans="1:13" ht="12.75">
      <c r="A142" s="28" t="s">
        <v>126</v>
      </c>
      <c r="B142" s="28" t="s">
        <v>127</v>
      </c>
      <c r="C142" s="68" t="s">
        <v>29</v>
      </c>
      <c r="D142" s="91">
        <v>1.575E-2</v>
      </c>
      <c r="E142" s="86">
        <f>D142*$E$12</f>
        <v>4.1683950000000003</v>
      </c>
      <c r="F142" s="49">
        <f>E142*$E$9</f>
        <v>270.94567499999999</v>
      </c>
      <c r="G142" s="86">
        <f>D142*$G$12</f>
        <v>1.1025</v>
      </c>
      <c r="H142" s="49">
        <f>G142*$G$9</f>
        <v>33.075000000000003</v>
      </c>
      <c r="I142" s="21">
        <f>F142+H142</f>
        <v>304.02067499999998</v>
      </c>
      <c r="J142" s="49"/>
      <c r="K142" s="21"/>
      <c r="M142" s="38"/>
    </row>
    <row r="143" spans="1:13" ht="12.75">
      <c r="A143" s="28" t="s">
        <v>18</v>
      </c>
      <c r="B143" s="28" t="s">
        <v>128</v>
      </c>
      <c r="C143" s="72"/>
      <c r="D143" s="91"/>
      <c r="E143" s="86"/>
      <c r="F143" s="49"/>
      <c r="G143" s="49"/>
      <c r="H143" s="49"/>
      <c r="I143" s="21"/>
      <c r="J143" s="49"/>
      <c r="K143" s="21"/>
      <c r="M143" s="38"/>
    </row>
    <row r="144" spans="1:13" ht="12.75">
      <c r="A144" s="63"/>
      <c r="B144" s="28" t="s">
        <v>12</v>
      </c>
      <c r="C144" s="72"/>
      <c r="D144" s="91"/>
      <c r="E144" s="86"/>
      <c r="F144" s="49"/>
      <c r="G144" s="49"/>
      <c r="H144" s="49"/>
      <c r="I144" s="21"/>
      <c r="J144" s="49"/>
      <c r="K144" s="21"/>
      <c r="M144" s="38"/>
    </row>
    <row r="145" spans="1:13">
      <c r="A145" s="18"/>
      <c r="B145" s="18"/>
      <c r="C145" s="73"/>
      <c r="D145" s="93"/>
      <c r="E145" s="94"/>
      <c r="F145" s="50"/>
      <c r="G145" s="50"/>
      <c r="H145" s="50"/>
      <c r="I145" s="27"/>
      <c r="J145" s="50"/>
      <c r="K145" s="27"/>
      <c r="M145" s="38"/>
    </row>
    <row r="146" spans="1:13">
      <c r="A146" s="61"/>
      <c r="B146" s="14"/>
      <c r="C146" s="67"/>
      <c r="D146" s="92"/>
      <c r="E146" s="90"/>
      <c r="F146" s="45"/>
      <c r="G146" s="45"/>
      <c r="H146" s="45"/>
      <c r="I146" s="26"/>
      <c r="J146" s="45"/>
      <c r="K146" s="26"/>
      <c r="M146" s="39"/>
    </row>
    <row r="147" spans="1:13" ht="12.75">
      <c r="A147" s="28" t="s">
        <v>129</v>
      </c>
      <c r="B147" s="28" t="s">
        <v>272</v>
      </c>
      <c r="C147" s="68" t="s">
        <v>29</v>
      </c>
      <c r="D147" s="91">
        <v>1.575E-2</v>
      </c>
      <c r="E147" s="86">
        <f>D147*$E$12</f>
        <v>4.1683950000000003</v>
      </c>
      <c r="F147" s="49">
        <f>E147*$E$9</f>
        <v>270.94567499999999</v>
      </c>
      <c r="G147" s="86">
        <f>D147*$G$12</f>
        <v>1.1025</v>
      </c>
      <c r="H147" s="49">
        <f>G147*$G$9</f>
        <v>33.075000000000003</v>
      </c>
      <c r="I147" s="21">
        <f>F147+H147</f>
        <v>304.02067499999998</v>
      </c>
      <c r="J147" s="49"/>
      <c r="K147" s="21"/>
      <c r="M147" s="38"/>
    </row>
    <row r="148" spans="1:13" ht="12.75">
      <c r="A148" s="28" t="s">
        <v>18</v>
      </c>
      <c r="B148" s="28" t="s">
        <v>273</v>
      </c>
      <c r="C148" s="72"/>
      <c r="D148" s="91"/>
      <c r="E148" s="86"/>
      <c r="F148" s="49"/>
      <c r="G148" s="49"/>
      <c r="H148" s="49"/>
      <c r="I148" s="21"/>
      <c r="J148" s="49"/>
      <c r="K148" s="21"/>
      <c r="M148" s="38"/>
    </row>
    <row r="149" spans="1:13" ht="12.75">
      <c r="A149" s="63"/>
      <c r="B149" s="28" t="s">
        <v>12</v>
      </c>
      <c r="C149" s="72"/>
      <c r="D149" s="91"/>
      <c r="E149" s="86"/>
      <c r="F149" s="49"/>
      <c r="G149" s="49"/>
      <c r="H149" s="49"/>
      <c r="I149" s="21"/>
      <c r="J149" s="49"/>
      <c r="K149" s="21"/>
      <c r="M149" s="38"/>
    </row>
    <row r="150" spans="1:13">
      <c r="A150" s="61"/>
      <c r="B150" s="14"/>
      <c r="C150" s="67"/>
      <c r="D150" s="92"/>
      <c r="E150" s="90"/>
      <c r="F150" s="45"/>
      <c r="G150" s="45"/>
      <c r="H150" s="45"/>
      <c r="I150" s="26"/>
      <c r="J150" s="45"/>
      <c r="K150" s="26"/>
      <c r="M150" s="39"/>
    </row>
    <row r="151" spans="1:13" ht="12.75">
      <c r="A151" s="28" t="s">
        <v>130</v>
      </c>
      <c r="B151" s="28" t="s">
        <v>131</v>
      </c>
      <c r="C151" s="68" t="s">
        <v>29</v>
      </c>
      <c r="D151" s="91">
        <v>1.575E-2</v>
      </c>
      <c r="E151" s="86">
        <f>D151*$E$12</f>
        <v>4.1683950000000003</v>
      </c>
      <c r="F151" s="49">
        <f>E151*$E$9</f>
        <v>270.94567499999999</v>
      </c>
      <c r="G151" s="86">
        <f>D151*$G$12</f>
        <v>1.1025</v>
      </c>
      <c r="H151" s="49">
        <f>G151*$G$9</f>
        <v>33.075000000000003</v>
      </c>
      <c r="I151" s="21">
        <f>F151+H151</f>
        <v>304.02067499999998</v>
      </c>
      <c r="J151" s="49"/>
      <c r="K151" s="21"/>
      <c r="M151" s="38"/>
    </row>
    <row r="152" spans="1:13" ht="12.75">
      <c r="A152" s="28" t="s">
        <v>18</v>
      </c>
      <c r="B152" s="28" t="s">
        <v>132</v>
      </c>
      <c r="C152" s="72"/>
      <c r="D152" s="91"/>
      <c r="E152" s="86"/>
      <c r="F152" s="49"/>
      <c r="G152" s="49"/>
      <c r="H152" s="49"/>
      <c r="I152" s="21"/>
      <c r="J152" s="49"/>
      <c r="K152" s="21"/>
      <c r="M152" s="38"/>
    </row>
    <row r="153" spans="1:13" ht="12.75">
      <c r="A153" s="63"/>
      <c r="B153" s="28" t="s">
        <v>133</v>
      </c>
      <c r="C153" s="72"/>
      <c r="D153" s="91"/>
      <c r="E153" s="86"/>
      <c r="F153" s="49"/>
      <c r="G153" s="49"/>
      <c r="H153" s="49"/>
      <c r="I153" s="21"/>
      <c r="J153" s="49"/>
      <c r="K153" s="21"/>
      <c r="M153" s="38"/>
    </row>
    <row r="154" spans="1:13" ht="12.75">
      <c r="A154" s="66"/>
      <c r="B154" s="77" t="s">
        <v>134</v>
      </c>
      <c r="C154" s="76"/>
      <c r="D154" s="93"/>
      <c r="E154" s="94"/>
      <c r="F154" s="50"/>
      <c r="G154" s="50"/>
      <c r="H154" s="50"/>
      <c r="I154" s="27"/>
      <c r="J154" s="50"/>
      <c r="K154" s="27"/>
      <c r="M154" s="38"/>
    </row>
    <row r="155" spans="1:13">
      <c r="A155" s="61"/>
      <c r="B155" s="14"/>
      <c r="C155" s="67"/>
      <c r="D155" s="92"/>
      <c r="E155" s="90"/>
      <c r="F155" s="45"/>
      <c r="G155" s="45"/>
      <c r="H155" s="45"/>
      <c r="I155" s="26"/>
      <c r="J155" s="45"/>
      <c r="K155" s="26"/>
      <c r="M155" s="39"/>
    </row>
    <row r="156" spans="1:13" ht="12.75">
      <c r="A156" s="28" t="s">
        <v>135</v>
      </c>
      <c r="B156" s="28" t="s">
        <v>136</v>
      </c>
      <c r="C156" s="68" t="s">
        <v>137</v>
      </c>
      <c r="D156" s="91">
        <v>1.575E-2</v>
      </c>
      <c r="E156" s="86">
        <f>D156*$E$12</f>
        <v>4.1683950000000003</v>
      </c>
      <c r="F156" s="49">
        <f>E156*$E$9</f>
        <v>270.94567499999999</v>
      </c>
      <c r="G156" s="86">
        <f>D156*$G$12</f>
        <v>1.1025</v>
      </c>
      <c r="H156" s="49">
        <f>G156*$G$9</f>
        <v>33.075000000000003</v>
      </c>
      <c r="I156" s="21">
        <f>F156+H156</f>
        <v>304.02067499999998</v>
      </c>
      <c r="J156" s="49"/>
      <c r="K156" s="21"/>
      <c r="M156" s="38"/>
    </row>
    <row r="157" spans="1:13" ht="12.75">
      <c r="A157" s="28" t="s">
        <v>18</v>
      </c>
      <c r="B157" s="28" t="s">
        <v>138</v>
      </c>
      <c r="C157" s="72"/>
      <c r="D157" s="91"/>
      <c r="E157" s="86"/>
      <c r="F157" s="49"/>
      <c r="G157" s="49"/>
      <c r="H157" s="49"/>
      <c r="I157" s="21"/>
      <c r="J157" s="49"/>
      <c r="K157" s="21"/>
      <c r="M157" s="38"/>
    </row>
    <row r="158" spans="1:13" ht="12.75">
      <c r="A158" s="63"/>
      <c r="B158" s="28" t="s">
        <v>12</v>
      </c>
      <c r="C158" s="72"/>
      <c r="D158" s="91"/>
      <c r="E158" s="86"/>
      <c r="F158" s="49"/>
      <c r="G158" s="49"/>
      <c r="H158" s="49"/>
      <c r="I158" s="21"/>
      <c r="J158" s="49"/>
      <c r="K158" s="21"/>
      <c r="M158" s="38"/>
    </row>
    <row r="159" spans="1:13">
      <c r="A159" s="61"/>
      <c r="B159" s="14"/>
      <c r="C159" s="67"/>
      <c r="D159" s="92"/>
      <c r="E159" s="90"/>
      <c r="F159" s="45"/>
      <c r="G159" s="45"/>
      <c r="H159" s="45"/>
      <c r="I159" s="26"/>
      <c r="J159" s="45"/>
      <c r="K159" s="26"/>
      <c r="M159" s="39"/>
    </row>
    <row r="160" spans="1:13" ht="12.75">
      <c r="A160" s="28" t="s">
        <v>139</v>
      </c>
      <c r="B160" s="28" t="s">
        <v>140</v>
      </c>
      <c r="C160" s="68" t="s">
        <v>137</v>
      </c>
      <c r="D160" s="91">
        <v>1.575E-2</v>
      </c>
      <c r="E160" s="86">
        <f>D160*$E$12</f>
        <v>4.1683950000000003</v>
      </c>
      <c r="F160" s="49">
        <f>E160*$E$9</f>
        <v>270.94567499999999</v>
      </c>
      <c r="G160" s="86">
        <f>D160*$G$12</f>
        <v>1.1025</v>
      </c>
      <c r="H160" s="49">
        <f>G160*$G$9</f>
        <v>33.075000000000003</v>
      </c>
      <c r="I160" s="21">
        <f>F160+H160</f>
        <v>304.02067499999998</v>
      </c>
      <c r="J160" s="49"/>
      <c r="K160" s="21"/>
      <c r="M160" s="38"/>
    </row>
    <row r="161" spans="1:13" ht="12.75">
      <c r="A161" s="28" t="s">
        <v>18</v>
      </c>
      <c r="B161" s="28" t="s">
        <v>141</v>
      </c>
      <c r="C161" s="72"/>
      <c r="D161" s="91"/>
      <c r="E161" s="86"/>
      <c r="F161" s="49"/>
      <c r="G161" s="49"/>
      <c r="H161" s="49"/>
      <c r="I161" s="21"/>
      <c r="J161" s="49"/>
      <c r="K161" s="21"/>
      <c r="M161" s="38"/>
    </row>
    <row r="162" spans="1:13" ht="12.75">
      <c r="A162" s="63"/>
      <c r="B162" s="28" t="s">
        <v>142</v>
      </c>
      <c r="C162" s="72"/>
      <c r="D162" s="91"/>
      <c r="E162" s="86"/>
      <c r="F162" s="49"/>
      <c r="G162" s="49"/>
      <c r="H162" s="49"/>
      <c r="I162" s="21"/>
      <c r="J162" s="49"/>
      <c r="K162" s="21"/>
      <c r="M162" s="38"/>
    </row>
    <row r="163" spans="1:13" ht="12.75">
      <c r="A163" s="66"/>
      <c r="B163" s="77" t="s">
        <v>143</v>
      </c>
      <c r="C163" s="76"/>
      <c r="D163" s="93"/>
      <c r="E163" s="94"/>
      <c r="F163" s="50"/>
      <c r="G163" s="50"/>
      <c r="H163" s="50"/>
      <c r="I163" s="27"/>
      <c r="J163" s="50"/>
      <c r="K163" s="27"/>
      <c r="M163" s="38"/>
    </row>
    <row r="164" spans="1:13">
      <c r="A164" s="61"/>
      <c r="B164" s="14"/>
      <c r="C164" s="67"/>
      <c r="D164" s="92"/>
      <c r="E164" s="90"/>
      <c r="F164" s="45"/>
      <c r="G164" s="45"/>
      <c r="H164" s="45"/>
      <c r="I164" s="26"/>
      <c r="J164" s="45"/>
      <c r="K164" s="26"/>
      <c r="M164" s="39"/>
    </row>
    <row r="165" spans="1:13" ht="12.75">
      <c r="A165" s="28" t="s">
        <v>144</v>
      </c>
      <c r="B165" s="28" t="s">
        <v>145</v>
      </c>
      <c r="C165" s="68" t="s">
        <v>137</v>
      </c>
      <c r="D165" s="91">
        <v>1.575E-2</v>
      </c>
      <c r="E165" s="86">
        <f>D165*$E$12</f>
        <v>4.1683950000000003</v>
      </c>
      <c r="F165" s="49">
        <f>E165*$E$9</f>
        <v>270.94567499999999</v>
      </c>
      <c r="G165" s="86">
        <f>D165*$G$12</f>
        <v>1.1025</v>
      </c>
      <c r="H165" s="49">
        <f>G165*$G$9</f>
        <v>33.075000000000003</v>
      </c>
      <c r="I165" s="21">
        <f>F165+H165</f>
        <v>304.02067499999998</v>
      </c>
      <c r="J165" s="49"/>
      <c r="K165" s="21"/>
      <c r="M165" s="38"/>
    </row>
    <row r="166" spans="1:13" ht="12.75">
      <c r="A166" s="28" t="s">
        <v>18</v>
      </c>
      <c r="B166" s="28" t="s">
        <v>146</v>
      </c>
      <c r="C166" s="72"/>
      <c r="D166" s="91"/>
      <c r="E166" s="86"/>
      <c r="F166" s="49"/>
      <c r="G166" s="49"/>
      <c r="H166" s="49"/>
      <c r="I166" s="21"/>
      <c r="J166" s="49"/>
      <c r="K166" s="21"/>
      <c r="M166" s="38"/>
    </row>
    <row r="167" spans="1:13" ht="12.75">
      <c r="A167" s="63"/>
      <c r="B167" s="28" t="s">
        <v>12</v>
      </c>
      <c r="C167" s="72"/>
      <c r="D167" s="91"/>
      <c r="E167" s="86"/>
      <c r="F167" s="49"/>
      <c r="G167" s="49"/>
      <c r="H167" s="49"/>
      <c r="I167" s="21"/>
      <c r="J167" s="49"/>
      <c r="K167" s="21"/>
      <c r="M167" s="38"/>
    </row>
    <row r="168" spans="1:13">
      <c r="A168" s="61"/>
      <c r="B168" s="14"/>
      <c r="C168" s="67"/>
      <c r="D168" s="92"/>
      <c r="E168" s="90"/>
      <c r="F168" s="45"/>
      <c r="G168" s="45"/>
      <c r="H168" s="45"/>
      <c r="I168" s="26"/>
      <c r="J168" s="45"/>
      <c r="K168" s="26"/>
      <c r="M168" s="39"/>
    </row>
    <row r="169" spans="1:13" ht="12.75">
      <c r="A169" s="28" t="s">
        <v>147</v>
      </c>
      <c r="B169" s="28" t="s">
        <v>148</v>
      </c>
      <c r="C169" s="68" t="s">
        <v>137</v>
      </c>
      <c r="D169" s="91">
        <v>1.081E-2</v>
      </c>
      <c r="E169" s="86">
        <f>D169*$E$12</f>
        <v>2.8609746000000005</v>
      </c>
      <c r="F169" s="49">
        <f>E169*$E$9</f>
        <v>185.96334900000002</v>
      </c>
      <c r="G169" s="86">
        <f>D169*$G$12</f>
        <v>0.75670000000000004</v>
      </c>
      <c r="H169" s="49">
        <f>G169*$G$9</f>
        <v>22.701000000000001</v>
      </c>
      <c r="I169" s="21">
        <f>F169+H169</f>
        <v>208.66434900000002</v>
      </c>
      <c r="J169" s="49"/>
      <c r="K169" s="21"/>
      <c r="M169" s="38"/>
    </row>
    <row r="170" spans="1:13" ht="12.75">
      <c r="A170" s="28" t="s">
        <v>18</v>
      </c>
      <c r="B170" s="28" t="s">
        <v>149</v>
      </c>
      <c r="C170" s="72"/>
      <c r="D170" s="91"/>
      <c r="E170" s="86"/>
      <c r="F170" s="49"/>
      <c r="G170" s="49"/>
      <c r="H170" s="49"/>
      <c r="I170" s="21"/>
      <c r="J170" s="49"/>
      <c r="K170" s="21"/>
      <c r="M170" s="38"/>
    </row>
    <row r="171" spans="1:13" ht="12.75">
      <c r="A171" s="63"/>
      <c r="B171" s="28" t="s">
        <v>12</v>
      </c>
      <c r="C171" s="72"/>
      <c r="D171" s="91"/>
      <c r="E171" s="86"/>
      <c r="F171" s="49"/>
      <c r="G171" s="49"/>
      <c r="H171" s="49"/>
      <c r="I171" s="21"/>
      <c r="J171" s="49"/>
      <c r="K171" s="21"/>
      <c r="M171" s="38"/>
    </row>
    <row r="172" spans="1:13">
      <c r="A172" s="61"/>
      <c r="B172" s="14"/>
      <c r="C172" s="67"/>
      <c r="D172" s="92"/>
      <c r="E172" s="90"/>
      <c r="F172" s="45"/>
      <c r="G172" s="45"/>
      <c r="H172" s="45"/>
      <c r="I172" s="26"/>
      <c r="J172" s="45"/>
      <c r="K172" s="26"/>
      <c r="M172" s="39"/>
    </row>
    <row r="173" spans="1:13" ht="12.75">
      <c r="A173" s="28" t="s">
        <v>150</v>
      </c>
      <c r="B173" s="28" t="s">
        <v>151</v>
      </c>
      <c r="C173" s="68" t="s">
        <v>137</v>
      </c>
      <c r="D173" s="91">
        <v>1.575E-2</v>
      </c>
      <c r="E173" s="86">
        <f>D173*$E$12</f>
        <v>4.1683950000000003</v>
      </c>
      <c r="F173" s="49">
        <f>E173*$E$9</f>
        <v>270.94567499999999</v>
      </c>
      <c r="G173" s="86">
        <f>D173*$G$12</f>
        <v>1.1025</v>
      </c>
      <c r="H173" s="49">
        <f>G173*$G$9</f>
        <v>33.075000000000003</v>
      </c>
      <c r="I173" s="21">
        <f>F173+H173</f>
        <v>304.02067499999998</v>
      </c>
      <c r="J173" s="49"/>
      <c r="K173" s="21"/>
      <c r="M173" s="38"/>
    </row>
    <row r="174" spans="1:13" ht="12.75">
      <c r="A174" s="28" t="s">
        <v>18</v>
      </c>
      <c r="B174" s="28" t="s">
        <v>152</v>
      </c>
      <c r="C174" s="72"/>
      <c r="D174" s="91"/>
      <c r="E174" s="86"/>
      <c r="F174" s="49"/>
      <c r="G174" s="49"/>
      <c r="H174" s="49"/>
      <c r="I174" s="21"/>
      <c r="J174" s="49"/>
      <c r="K174" s="21"/>
      <c r="M174" s="38"/>
    </row>
    <row r="175" spans="1:13" ht="12.75">
      <c r="A175" s="63"/>
      <c r="B175" s="28" t="s">
        <v>12</v>
      </c>
      <c r="C175" s="72"/>
      <c r="D175" s="91"/>
      <c r="E175" s="86"/>
      <c r="F175" s="49"/>
      <c r="G175" s="49"/>
      <c r="H175" s="49"/>
      <c r="I175" s="21"/>
      <c r="J175" s="49"/>
      <c r="K175" s="21"/>
      <c r="M175" s="38"/>
    </row>
    <row r="176" spans="1:13">
      <c r="A176" s="61"/>
      <c r="B176" s="14"/>
      <c r="C176" s="67"/>
      <c r="D176" s="92"/>
      <c r="E176" s="90"/>
      <c r="F176" s="45"/>
      <c r="G176" s="45"/>
      <c r="H176" s="45"/>
      <c r="I176" s="26"/>
      <c r="J176" s="45"/>
      <c r="K176" s="26"/>
      <c r="M176" s="39"/>
    </row>
    <row r="177" spans="1:13" ht="12.75">
      <c r="A177" s="28" t="s">
        <v>153</v>
      </c>
      <c r="B177" s="28" t="s">
        <v>154</v>
      </c>
      <c r="C177" s="68" t="s">
        <v>137</v>
      </c>
      <c r="D177" s="91">
        <v>1.575E-2</v>
      </c>
      <c r="E177" s="86">
        <f>D177*$E$12</f>
        <v>4.1683950000000003</v>
      </c>
      <c r="F177" s="49">
        <f>E177*$E$9</f>
        <v>270.94567499999999</v>
      </c>
      <c r="G177" s="86">
        <f>D177*$G$12</f>
        <v>1.1025</v>
      </c>
      <c r="H177" s="49">
        <f>G177*$G$9</f>
        <v>33.075000000000003</v>
      </c>
      <c r="I177" s="21">
        <f>F177+H177</f>
        <v>304.02067499999998</v>
      </c>
      <c r="J177" s="49"/>
      <c r="K177" s="21"/>
      <c r="M177" s="38"/>
    </row>
    <row r="178" spans="1:13" ht="12.75">
      <c r="A178" s="28" t="s">
        <v>18</v>
      </c>
      <c r="B178" s="28" t="s">
        <v>155</v>
      </c>
      <c r="C178" s="72"/>
      <c r="D178" s="91"/>
      <c r="E178" s="86"/>
      <c r="F178" s="49"/>
      <c r="G178" s="49"/>
      <c r="H178" s="49"/>
      <c r="I178" s="21"/>
      <c r="J178" s="49"/>
      <c r="K178" s="21"/>
      <c r="M178" s="38"/>
    </row>
    <row r="179" spans="1:13" ht="12.75">
      <c r="A179" s="66"/>
      <c r="B179" s="77" t="s">
        <v>12</v>
      </c>
      <c r="C179" s="76"/>
      <c r="D179" s="93"/>
      <c r="E179" s="94"/>
      <c r="F179" s="50"/>
      <c r="G179" s="50"/>
      <c r="H179" s="50"/>
      <c r="I179" s="27"/>
      <c r="J179" s="50"/>
      <c r="K179" s="27"/>
      <c r="M179" s="38"/>
    </row>
    <row r="180" spans="1:13">
      <c r="A180" s="61"/>
      <c r="B180" s="14"/>
      <c r="C180" s="67"/>
      <c r="D180" s="92"/>
      <c r="E180" s="90"/>
      <c r="F180" s="45"/>
      <c r="G180" s="45"/>
      <c r="H180" s="45"/>
      <c r="I180" s="26"/>
      <c r="J180" s="45"/>
      <c r="K180" s="26"/>
      <c r="M180" s="39"/>
    </row>
    <row r="181" spans="1:13" ht="12.75">
      <c r="A181" s="28" t="s">
        <v>156</v>
      </c>
      <c r="B181" s="28" t="s">
        <v>157</v>
      </c>
      <c r="C181" s="68" t="s">
        <v>137</v>
      </c>
      <c r="D181" s="91">
        <v>1.575E-2</v>
      </c>
      <c r="E181" s="86">
        <f>D181*$E$12</f>
        <v>4.1683950000000003</v>
      </c>
      <c r="F181" s="49">
        <f>E181*$E$9</f>
        <v>270.94567499999999</v>
      </c>
      <c r="G181" s="86">
        <f>D181*$G$12</f>
        <v>1.1025</v>
      </c>
      <c r="H181" s="49">
        <f>G181*$G$9</f>
        <v>33.075000000000003</v>
      </c>
      <c r="I181" s="21">
        <f>F181+H181</f>
        <v>304.02067499999998</v>
      </c>
      <c r="J181" s="49"/>
      <c r="K181" s="21"/>
      <c r="M181" s="38"/>
    </row>
    <row r="182" spans="1:13" ht="12.75">
      <c r="A182" s="28" t="s">
        <v>18</v>
      </c>
      <c r="B182" s="28" t="s">
        <v>158</v>
      </c>
      <c r="C182" s="72"/>
      <c r="D182" s="91"/>
      <c r="E182" s="86"/>
      <c r="F182" s="49"/>
      <c r="G182" s="49"/>
      <c r="H182" s="49"/>
      <c r="I182" s="21"/>
      <c r="J182" s="49"/>
      <c r="K182" s="21"/>
      <c r="M182" s="38"/>
    </row>
    <row r="183" spans="1:13" ht="12.75">
      <c r="A183" s="63"/>
      <c r="B183" s="28" t="s">
        <v>12</v>
      </c>
      <c r="C183" s="72"/>
      <c r="D183" s="91"/>
      <c r="E183" s="86"/>
      <c r="F183" s="49"/>
      <c r="G183" s="49"/>
      <c r="H183" s="49"/>
      <c r="I183" s="21"/>
      <c r="J183" s="49"/>
      <c r="K183" s="21"/>
      <c r="M183" s="38"/>
    </row>
    <row r="184" spans="1:13">
      <c r="A184" s="61"/>
      <c r="B184" s="14"/>
      <c r="C184" s="67"/>
      <c r="D184" s="92"/>
      <c r="E184" s="90"/>
      <c r="F184" s="45"/>
      <c r="G184" s="45"/>
      <c r="H184" s="45"/>
      <c r="I184" s="26"/>
      <c r="J184" s="45"/>
      <c r="K184" s="26"/>
      <c r="M184" s="39"/>
    </row>
    <row r="185" spans="1:13" ht="12.75">
      <c r="A185" s="28" t="s">
        <v>159</v>
      </c>
      <c r="B185" s="28" t="s">
        <v>160</v>
      </c>
      <c r="C185" s="68" t="s">
        <v>137</v>
      </c>
      <c r="D185" s="91">
        <v>1.575E-2</v>
      </c>
      <c r="E185" s="86">
        <f>D185*$E$12</f>
        <v>4.1683950000000003</v>
      </c>
      <c r="F185" s="49">
        <f>E185*$E$9</f>
        <v>270.94567499999999</v>
      </c>
      <c r="G185" s="86">
        <f>D185*$G$12</f>
        <v>1.1025</v>
      </c>
      <c r="H185" s="49">
        <f>G185*$G$9</f>
        <v>33.075000000000003</v>
      </c>
      <c r="I185" s="21">
        <f>F185+H185</f>
        <v>304.02067499999998</v>
      </c>
      <c r="J185" s="49"/>
      <c r="K185" s="21"/>
      <c r="M185" s="38"/>
    </row>
    <row r="186" spans="1:13" ht="12.75">
      <c r="A186" s="28" t="s">
        <v>18</v>
      </c>
      <c r="B186" s="28" t="s">
        <v>161</v>
      </c>
      <c r="C186" s="72"/>
      <c r="D186" s="91"/>
      <c r="E186" s="86"/>
      <c r="F186" s="49"/>
      <c r="G186" s="49"/>
      <c r="H186" s="49"/>
      <c r="I186" s="21"/>
      <c r="J186" s="49"/>
      <c r="K186" s="21"/>
      <c r="M186" s="38"/>
    </row>
    <row r="187" spans="1:13" ht="12.75">
      <c r="A187" s="66"/>
      <c r="B187" s="77" t="s">
        <v>12</v>
      </c>
      <c r="C187" s="76"/>
      <c r="D187" s="93"/>
      <c r="E187" s="94"/>
      <c r="F187" s="50"/>
      <c r="G187" s="50"/>
      <c r="H187" s="50"/>
      <c r="I187" s="27"/>
      <c r="J187" s="50"/>
      <c r="K187" s="27"/>
      <c r="M187" s="38"/>
    </row>
    <row r="188" spans="1:13">
      <c r="A188" s="61"/>
      <c r="B188" s="14"/>
      <c r="C188" s="67"/>
      <c r="D188" s="92"/>
      <c r="E188" s="90"/>
      <c r="F188" s="45"/>
      <c r="G188" s="45"/>
      <c r="H188" s="45"/>
      <c r="I188" s="26"/>
      <c r="J188" s="45"/>
      <c r="K188" s="26"/>
      <c r="M188" s="39"/>
    </row>
    <row r="189" spans="1:13" ht="12.75">
      <c r="A189" s="28" t="s">
        <v>162</v>
      </c>
      <c r="B189" s="28" t="s">
        <v>163</v>
      </c>
      <c r="C189" s="68" t="s">
        <v>137</v>
      </c>
      <c r="D189" s="91">
        <v>1.081E-2</v>
      </c>
      <c r="E189" s="86">
        <f>D189*$E$12</f>
        <v>2.8609746000000005</v>
      </c>
      <c r="F189" s="49">
        <f>E189*$E$9</f>
        <v>185.96334900000002</v>
      </c>
      <c r="G189" s="86">
        <f>D189*$G$12</f>
        <v>0.75670000000000004</v>
      </c>
      <c r="H189" s="49">
        <f>G189*$G$9</f>
        <v>22.701000000000001</v>
      </c>
      <c r="I189" s="21">
        <f>F189+H189</f>
        <v>208.66434900000002</v>
      </c>
      <c r="J189" s="49"/>
      <c r="K189" s="21"/>
      <c r="M189" s="38"/>
    </row>
    <row r="190" spans="1:13" ht="12.75">
      <c r="A190" s="28" t="s">
        <v>18</v>
      </c>
      <c r="B190" s="28" t="s">
        <v>164</v>
      </c>
      <c r="C190" s="72"/>
      <c r="D190" s="91"/>
      <c r="E190" s="86"/>
      <c r="F190" s="49"/>
      <c r="G190" s="49"/>
      <c r="H190" s="49"/>
      <c r="I190" s="21"/>
      <c r="J190" s="49"/>
      <c r="K190" s="21"/>
      <c r="M190" s="38"/>
    </row>
    <row r="191" spans="1:13" ht="12.75">
      <c r="A191" s="63"/>
      <c r="B191" s="28" t="s">
        <v>12</v>
      </c>
      <c r="C191" s="72"/>
      <c r="D191" s="91"/>
      <c r="E191" s="86"/>
      <c r="F191" s="49"/>
      <c r="G191" s="49"/>
      <c r="H191" s="49"/>
      <c r="I191" s="21"/>
      <c r="J191" s="49"/>
      <c r="K191" s="21"/>
      <c r="M191" s="38"/>
    </row>
    <row r="192" spans="1:13">
      <c r="A192" s="61"/>
      <c r="B192" s="14"/>
      <c r="C192" s="67"/>
      <c r="D192" s="92"/>
      <c r="E192" s="90"/>
      <c r="F192" s="45"/>
      <c r="G192" s="45"/>
      <c r="H192" s="45"/>
      <c r="I192" s="26"/>
      <c r="J192" s="45"/>
      <c r="K192" s="26"/>
      <c r="M192" s="39"/>
    </row>
    <row r="193" spans="1:13" ht="12.75">
      <c r="A193" s="28" t="s">
        <v>165</v>
      </c>
      <c r="B193" s="28" t="s">
        <v>166</v>
      </c>
      <c r="C193" s="68" t="s">
        <v>137</v>
      </c>
      <c r="D193" s="91">
        <v>1.575E-2</v>
      </c>
      <c r="E193" s="86">
        <f>D193*$E$12</f>
        <v>4.1683950000000003</v>
      </c>
      <c r="F193" s="49">
        <f>E193*$E$9</f>
        <v>270.94567499999999</v>
      </c>
      <c r="G193" s="86">
        <f>D193*$G$12</f>
        <v>1.1025</v>
      </c>
      <c r="H193" s="49">
        <f>G193*$G$9</f>
        <v>33.075000000000003</v>
      </c>
      <c r="I193" s="21">
        <f>F193+H193</f>
        <v>304.02067499999998</v>
      </c>
      <c r="J193" s="49"/>
      <c r="K193" s="21"/>
      <c r="M193" s="38"/>
    </row>
    <row r="194" spans="1:13" ht="12.75">
      <c r="A194" s="28" t="s">
        <v>18</v>
      </c>
      <c r="B194" s="28" t="s">
        <v>167</v>
      </c>
      <c r="C194" s="72"/>
      <c r="D194" s="91"/>
      <c r="E194" s="86"/>
      <c r="F194" s="49"/>
      <c r="G194" s="49"/>
      <c r="H194" s="49"/>
      <c r="I194" s="21"/>
      <c r="J194" s="49"/>
      <c r="K194" s="21"/>
      <c r="M194" s="38"/>
    </row>
    <row r="195" spans="1:13" ht="12.75">
      <c r="A195" s="63"/>
      <c r="B195" s="28" t="s">
        <v>12</v>
      </c>
      <c r="C195" s="72"/>
      <c r="D195" s="91"/>
      <c r="E195" s="86"/>
      <c r="F195" s="49"/>
      <c r="G195" s="49"/>
      <c r="H195" s="49"/>
      <c r="I195" s="21"/>
      <c r="J195" s="49"/>
      <c r="K195" s="21"/>
      <c r="M195" s="38"/>
    </row>
    <row r="196" spans="1:13">
      <c r="A196" s="61"/>
      <c r="B196" s="14"/>
      <c r="C196" s="67"/>
      <c r="D196" s="92"/>
      <c r="E196" s="90"/>
      <c r="F196" s="45"/>
      <c r="G196" s="45"/>
      <c r="H196" s="45"/>
      <c r="I196" s="26"/>
      <c r="J196" s="45"/>
      <c r="K196" s="26"/>
      <c r="M196" s="39"/>
    </row>
    <row r="197" spans="1:13" ht="12.75">
      <c r="A197" s="28" t="s">
        <v>168</v>
      </c>
      <c r="B197" s="28" t="s">
        <v>169</v>
      </c>
      <c r="C197" s="68" t="s">
        <v>137</v>
      </c>
      <c r="D197" s="91">
        <v>1.575E-2</v>
      </c>
      <c r="E197" s="86">
        <f>D197*$E$12</f>
        <v>4.1683950000000003</v>
      </c>
      <c r="F197" s="49">
        <f>E197*$E$9</f>
        <v>270.94567499999999</v>
      </c>
      <c r="G197" s="86">
        <f>D197*$G$12</f>
        <v>1.1025</v>
      </c>
      <c r="H197" s="49">
        <f>G197*$G$9</f>
        <v>33.075000000000003</v>
      </c>
      <c r="I197" s="21">
        <f>F197+H197</f>
        <v>304.02067499999998</v>
      </c>
      <c r="J197" s="49"/>
      <c r="K197" s="21"/>
      <c r="M197" s="38"/>
    </row>
    <row r="198" spans="1:13" ht="12.75">
      <c r="A198" s="28" t="s">
        <v>18</v>
      </c>
      <c r="B198" s="28" t="s">
        <v>170</v>
      </c>
      <c r="C198" s="72"/>
      <c r="D198" s="91"/>
      <c r="E198" s="86"/>
      <c r="F198" s="49"/>
      <c r="G198" s="49"/>
      <c r="H198" s="49"/>
      <c r="I198" s="21"/>
      <c r="J198" s="49"/>
      <c r="K198" s="21"/>
      <c r="M198" s="38"/>
    </row>
    <row r="199" spans="1:13" ht="12.75">
      <c r="A199" s="66"/>
      <c r="B199" s="77" t="s">
        <v>12</v>
      </c>
      <c r="C199" s="76"/>
      <c r="D199" s="93"/>
      <c r="E199" s="94"/>
      <c r="F199" s="50"/>
      <c r="G199" s="50"/>
      <c r="H199" s="50"/>
      <c r="I199" s="27"/>
      <c r="J199" s="50"/>
      <c r="K199" s="27"/>
      <c r="M199" s="38"/>
    </row>
    <row r="200" spans="1:13">
      <c r="A200" s="61"/>
      <c r="B200" s="14"/>
      <c r="C200" s="67"/>
      <c r="D200" s="92"/>
      <c r="E200" s="90"/>
      <c r="F200" s="45"/>
      <c r="G200" s="45"/>
      <c r="H200" s="45"/>
      <c r="I200" s="26"/>
      <c r="J200" s="45"/>
      <c r="K200" s="26"/>
      <c r="M200" s="39"/>
    </row>
    <row r="201" spans="1:13" ht="12.75">
      <c r="A201" s="28" t="s">
        <v>171</v>
      </c>
      <c r="B201" s="28" t="s">
        <v>172</v>
      </c>
      <c r="C201" s="68" t="s">
        <v>137</v>
      </c>
      <c r="D201" s="91">
        <v>1.575E-2</v>
      </c>
      <c r="E201" s="86">
        <f>D201*$E$12</f>
        <v>4.1683950000000003</v>
      </c>
      <c r="F201" s="49">
        <f>E201*$E$9</f>
        <v>270.94567499999999</v>
      </c>
      <c r="G201" s="86">
        <f>D201*$G$12</f>
        <v>1.1025</v>
      </c>
      <c r="H201" s="49">
        <f>G201*$G$9</f>
        <v>33.075000000000003</v>
      </c>
      <c r="I201" s="21">
        <f>F201+H201</f>
        <v>304.02067499999998</v>
      </c>
      <c r="J201" s="49"/>
      <c r="K201" s="21"/>
      <c r="M201" s="38"/>
    </row>
    <row r="202" spans="1:13" ht="12.75">
      <c r="A202" s="28" t="s">
        <v>18</v>
      </c>
      <c r="B202" s="28" t="s">
        <v>173</v>
      </c>
      <c r="C202" s="72"/>
      <c r="D202" s="91"/>
      <c r="E202" s="86"/>
      <c r="F202" s="49"/>
      <c r="G202" s="49"/>
      <c r="H202" s="49"/>
      <c r="I202" s="21"/>
      <c r="J202" s="49"/>
      <c r="K202" s="21"/>
      <c r="M202" s="38"/>
    </row>
    <row r="203" spans="1:13" ht="12.75">
      <c r="A203" s="63"/>
      <c r="B203" s="28" t="s">
        <v>12</v>
      </c>
      <c r="C203" s="72"/>
      <c r="D203" s="91"/>
      <c r="E203" s="86"/>
      <c r="F203" s="49"/>
      <c r="G203" s="49"/>
      <c r="H203" s="49"/>
      <c r="I203" s="21"/>
      <c r="J203" s="49"/>
      <c r="K203" s="21"/>
      <c r="M203" s="38"/>
    </row>
    <row r="204" spans="1:13">
      <c r="A204" s="61"/>
      <c r="B204" s="14"/>
      <c r="C204" s="67"/>
      <c r="D204" s="92"/>
      <c r="E204" s="90"/>
      <c r="F204" s="45"/>
      <c r="G204" s="45"/>
      <c r="H204" s="45"/>
      <c r="I204" s="26"/>
      <c r="J204" s="45"/>
      <c r="K204" s="26"/>
      <c r="M204" s="39"/>
    </row>
    <row r="205" spans="1:13" ht="12.75">
      <c r="A205" s="28" t="s">
        <v>174</v>
      </c>
      <c r="B205" s="28" t="s">
        <v>175</v>
      </c>
      <c r="C205" s="68" t="s">
        <v>137</v>
      </c>
      <c r="D205" s="91">
        <v>1.575E-2</v>
      </c>
      <c r="E205" s="86">
        <f>D205*$E$12</f>
        <v>4.1683950000000003</v>
      </c>
      <c r="F205" s="49">
        <f>E205*$E$9</f>
        <v>270.94567499999999</v>
      </c>
      <c r="G205" s="86">
        <f>D205*$G$12</f>
        <v>1.1025</v>
      </c>
      <c r="H205" s="49">
        <f>G205*$G$9</f>
        <v>33.075000000000003</v>
      </c>
      <c r="I205" s="21">
        <f>F205+H205</f>
        <v>304.02067499999998</v>
      </c>
      <c r="J205" s="49"/>
      <c r="K205" s="21"/>
      <c r="M205" s="38"/>
    </row>
    <row r="206" spans="1:13" ht="12.75">
      <c r="A206" s="28" t="s">
        <v>18</v>
      </c>
      <c r="B206" s="28" t="s">
        <v>176</v>
      </c>
      <c r="C206" s="72"/>
      <c r="D206" s="91"/>
      <c r="E206" s="86"/>
      <c r="F206" s="49"/>
      <c r="G206" s="49"/>
      <c r="H206" s="49"/>
      <c r="I206" s="21"/>
      <c r="J206" s="49"/>
      <c r="K206" s="21"/>
      <c r="M206" s="38"/>
    </row>
    <row r="207" spans="1:13" ht="12.75">
      <c r="A207" s="63"/>
      <c r="B207" s="28" t="s">
        <v>12</v>
      </c>
      <c r="C207" s="72"/>
      <c r="D207" s="91"/>
      <c r="E207" s="86"/>
      <c r="F207" s="49"/>
      <c r="G207" s="49"/>
      <c r="H207" s="49"/>
      <c r="I207" s="21"/>
      <c r="J207" s="49"/>
      <c r="K207" s="21"/>
      <c r="M207" s="38"/>
    </row>
    <row r="208" spans="1:13">
      <c r="A208" s="61"/>
      <c r="B208" s="14"/>
      <c r="C208" s="67"/>
      <c r="D208" s="92"/>
      <c r="E208" s="90"/>
      <c r="F208" s="45"/>
      <c r="G208" s="45"/>
      <c r="H208" s="45"/>
      <c r="I208" s="26"/>
      <c r="J208" s="45"/>
      <c r="K208" s="26"/>
      <c r="M208" s="39"/>
    </row>
    <row r="209" spans="1:13" ht="12.75">
      <c r="A209" s="28" t="s">
        <v>177</v>
      </c>
      <c r="B209" s="28" t="s">
        <v>285</v>
      </c>
      <c r="C209" s="68" t="s">
        <v>137</v>
      </c>
      <c r="D209" s="91">
        <v>1.575E-2</v>
      </c>
      <c r="E209" s="86">
        <f>D209*$E$12</f>
        <v>4.1683950000000003</v>
      </c>
      <c r="F209" s="49">
        <f>E209*$E$9</f>
        <v>270.94567499999999</v>
      </c>
      <c r="G209" s="86">
        <f>D209*$G$12</f>
        <v>1.1025</v>
      </c>
      <c r="H209" s="49">
        <f>G209*$G$9</f>
        <v>33.075000000000003</v>
      </c>
      <c r="I209" s="21">
        <f>F209+H209</f>
        <v>304.02067499999998</v>
      </c>
      <c r="J209" s="49"/>
      <c r="K209" s="21"/>
      <c r="M209" s="38"/>
    </row>
    <row r="210" spans="1:13" ht="12.75">
      <c r="A210" s="28" t="s">
        <v>18</v>
      </c>
      <c r="B210" s="28"/>
      <c r="C210" s="72"/>
      <c r="D210" s="91"/>
      <c r="E210" s="86"/>
      <c r="F210" s="49"/>
      <c r="G210" s="49"/>
      <c r="H210" s="49"/>
      <c r="I210" s="21"/>
      <c r="J210" s="49"/>
      <c r="K210" s="21"/>
      <c r="M210" s="38"/>
    </row>
    <row r="211" spans="1:13" ht="12.75">
      <c r="A211" s="63"/>
      <c r="B211" s="28" t="s">
        <v>178</v>
      </c>
      <c r="C211" s="72"/>
      <c r="D211" s="91"/>
      <c r="E211" s="86"/>
      <c r="F211" s="49"/>
      <c r="G211" s="49"/>
      <c r="H211" s="49"/>
      <c r="I211" s="21"/>
      <c r="J211" s="49"/>
      <c r="K211" s="21"/>
      <c r="M211" s="38"/>
    </row>
    <row r="212" spans="1:13" ht="12.75">
      <c r="A212" s="66"/>
      <c r="B212" s="77" t="s">
        <v>12</v>
      </c>
      <c r="C212" s="76"/>
      <c r="D212" s="93"/>
      <c r="E212" s="94"/>
      <c r="F212" s="50"/>
      <c r="G212" s="50"/>
      <c r="H212" s="50"/>
      <c r="I212" s="27"/>
      <c r="J212" s="50"/>
      <c r="K212" s="27"/>
      <c r="M212" s="38"/>
    </row>
    <row r="213" spans="1:13">
      <c r="A213" s="61"/>
      <c r="B213" s="14"/>
      <c r="C213" s="67"/>
      <c r="D213" s="92"/>
      <c r="E213" s="90"/>
      <c r="F213" s="45"/>
      <c r="G213" s="45"/>
      <c r="H213" s="45"/>
      <c r="I213" s="26"/>
      <c r="J213" s="45"/>
      <c r="K213" s="26"/>
      <c r="M213" s="39"/>
    </row>
    <row r="214" spans="1:13" ht="12.75">
      <c r="A214" s="28" t="s">
        <v>179</v>
      </c>
      <c r="B214" s="28" t="s">
        <v>180</v>
      </c>
      <c r="C214" s="68" t="s">
        <v>137</v>
      </c>
      <c r="D214" s="91">
        <v>1.081E-2</v>
      </c>
      <c r="E214" s="86">
        <f>D214*$E$12</f>
        <v>2.8609746000000005</v>
      </c>
      <c r="F214" s="49">
        <f>E214*$E$9</f>
        <v>185.96334900000002</v>
      </c>
      <c r="G214" s="86">
        <f>D214*$G$12</f>
        <v>0.75670000000000004</v>
      </c>
      <c r="H214" s="49">
        <f>G214*$G$9</f>
        <v>22.701000000000001</v>
      </c>
      <c r="I214" s="21">
        <f>F214+H214</f>
        <v>208.66434900000002</v>
      </c>
      <c r="J214" s="49"/>
      <c r="K214" s="21"/>
      <c r="M214" s="38"/>
    </row>
    <row r="215" spans="1:13" ht="12.75">
      <c r="A215" s="28" t="s">
        <v>18</v>
      </c>
      <c r="B215" s="28" t="s">
        <v>181</v>
      </c>
      <c r="C215" s="72"/>
      <c r="D215" s="91"/>
      <c r="E215" s="86"/>
      <c r="F215" s="49"/>
      <c r="G215" s="49"/>
      <c r="H215" s="49"/>
      <c r="I215" s="21"/>
      <c r="J215" s="49"/>
      <c r="K215" s="21"/>
      <c r="M215" s="38"/>
    </row>
    <row r="216" spans="1:13" ht="12.75">
      <c r="A216" s="63"/>
      <c r="B216" s="28" t="s">
        <v>12</v>
      </c>
      <c r="C216" s="72"/>
      <c r="D216" s="91"/>
      <c r="E216" s="86"/>
      <c r="F216" s="49"/>
      <c r="G216" s="49"/>
      <c r="H216" s="49"/>
      <c r="I216" s="21"/>
      <c r="J216" s="49"/>
      <c r="K216" s="21"/>
      <c r="M216" s="38"/>
    </row>
    <row r="217" spans="1:13">
      <c r="A217" s="61"/>
      <c r="B217" s="14"/>
      <c r="C217" s="67"/>
      <c r="D217" s="92"/>
      <c r="E217" s="90"/>
      <c r="F217" s="45"/>
      <c r="G217" s="45"/>
      <c r="H217" s="45"/>
      <c r="I217" s="26"/>
      <c r="J217" s="45"/>
      <c r="K217" s="26"/>
      <c r="M217" s="39"/>
    </row>
    <row r="218" spans="1:13" ht="12.75">
      <c r="A218" s="28" t="s">
        <v>182</v>
      </c>
      <c r="B218" s="28" t="s">
        <v>183</v>
      </c>
      <c r="C218" s="68" t="s">
        <v>137</v>
      </c>
      <c r="D218" s="91">
        <v>1.575E-2</v>
      </c>
      <c r="E218" s="86">
        <f>D218*$E$12</f>
        <v>4.1683950000000003</v>
      </c>
      <c r="F218" s="49">
        <f>E218*$E$9</f>
        <v>270.94567499999999</v>
      </c>
      <c r="G218" s="86">
        <f>D218*$G$12</f>
        <v>1.1025</v>
      </c>
      <c r="H218" s="49">
        <f>G218*$G$9</f>
        <v>33.075000000000003</v>
      </c>
      <c r="I218" s="21">
        <f>F218+H218</f>
        <v>304.02067499999998</v>
      </c>
      <c r="J218" s="49"/>
      <c r="K218" s="21"/>
      <c r="M218" s="38"/>
    </row>
    <row r="219" spans="1:13" ht="12.75">
      <c r="A219" s="28" t="s">
        <v>18</v>
      </c>
      <c r="B219" s="28" t="s">
        <v>184</v>
      </c>
      <c r="C219" s="72"/>
      <c r="D219" s="91"/>
      <c r="E219" s="86"/>
      <c r="F219" s="49"/>
      <c r="G219" s="49"/>
      <c r="H219" s="49"/>
      <c r="I219" s="21"/>
      <c r="J219" s="49"/>
      <c r="K219" s="21"/>
      <c r="M219" s="38"/>
    </row>
    <row r="220" spans="1:13" ht="12.75">
      <c r="A220" s="66"/>
      <c r="B220" s="77" t="s">
        <v>12</v>
      </c>
      <c r="C220" s="76"/>
      <c r="D220" s="93"/>
      <c r="E220" s="94"/>
      <c r="F220" s="50"/>
      <c r="G220" s="50"/>
      <c r="H220" s="50"/>
      <c r="I220" s="27"/>
      <c r="J220" s="50"/>
      <c r="K220" s="27"/>
      <c r="M220" s="38"/>
    </row>
    <row r="221" spans="1:13">
      <c r="A221" s="61"/>
      <c r="B221" s="14"/>
      <c r="C221" s="67"/>
      <c r="D221" s="92"/>
      <c r="E221" s="90"/>
      <c r="F221" s="45"/>
      <c r="G221" s="45"/>
      <c r="H221" s="45"/>
      <c r="I221" s="26"/>
      <c r="J221" s="45"/>
      <c r="K221" s="26"/>
      <c r="M221" s="39"/>
    </row>
    <row r="222" spans="1:13" ht="12.75">
      <c r="A222" s="28" t="s">
        <v>185</v>
      </c>
      <c r="B222" s="28" t="s">
        <v>186</v>
      </c>
      <c r="C222" s="68" t="s">
        <v>137</v>
      </c>
      <c r="D222" s="91">
        <v>1.575E-2</v>
      </c>
      <c r="E222" s="86">
        <f>D222*$E$12</f>
        <v>4.1683950000000003</v>
      </c>
      <c r="F222" s="49">
        <f>E222*$E$9</f>
        <v>270.94567499999999</v>
      </c>
      <c r="G222" s="86">
        <f>D222*$G$12</f>
        <v>1.1025</v>
      </c>
      <c r="H222" s="49">
        <f>G222*$G$9</f>
        <v>33.075000000000003</v>
      </c>
      <c r="I222" s="21">
        <f>F222+H222</f>
        <v>304.02067499999998</v>
      </c>
      <c r="J222" s="49"/>
      <c r="K222" s="21"/>
      <c r="M222" s="38"/>
    </row>
    <row r="223" spans="1:13" ht="12.75">
      <c r="A223" s="28" t="s">
        <v>18</v>
      </c>
      <c r="B223" s="28" t="s">
        <v>187</v>
      </c>
      <c r="C223" s="72"/>
      <c r="D223" s="91"/>
      <c r="E223" s="86"/>
      <c r="F223" s="49"/>
      <c r="G223" s="49"/>
      <c r="H223" s="49"/>
      <c r="I223" s="21"/>
      <c r="J223" s="49"/>
      <c r="K223" s="21"/>
      <c r="M223" s="38"/>
    </row>
    <row r="224" spans="1:13" ht="12.75">
      <c r="A224" s="63"/>
      <c r="B224" s="28" t="s">
        <v>188</v>
      </c>
      <c r="C224" s="72"/>
      <c r="D224" s="91"/>
      <c r="E224" s="86"/>
      <c r="F224" s="49"/>
      <c r="G224" s="49"/>
      <c r="H224" s="49"/>
      <c r="I224" s="21"/>
      <c r="J224" s="49"/>
      <c r="K224" s="21"/>
      <c r="M224" s="38"/>
    </row>
    <row r="225" spans="1:13">
      <c r="A225" s="61"/>
      <c r="B225" s="14"/>
      <c r="C225" s="67"/>
      <c r="D225" s="92"/>
      <c r="E225" s="90"/>
      <c r="F225" s="45"/>
      <c r="G225" s="45"/>
      <c r="H225" s="45"/>
      <c r="I225" s="26"/>
      <c r="J225" s="45"/>
      <c r="K225" s="26"/>
      <c r="M225" s="39"/>
    </row>
    <row r="226" spans="1:13" ht="12.75">
      <c r="A226" s="28" t="s">
        <v>189</v>
      </c>
      <c r="B226" s="28" t="s">
        <v>190</v>
      </c>
      <c r="C226" s="68" t="s">
        <v>137</v>
      </c>
      <c r="D226" s="91">
        <v>1.575E-2</v>
      </c>
      <c r="E226" s="86">
        <f>D226*$E$12</f>
        <v>4.1683950000000003</v>
      </c>
      <c r="F226" s="49">
        <f>E226*$E$9</f>
        <v>270.94567499999999</v>
      </c>
      <c r="G226" s="86">
        <f>D226*$G$12</f>
        <v>1.1025</v>
      </c>
      <c r="H226" s="49">
        <f>G226*$G$9</f>
        <v>33.075000000000003</v>
      </c>
      <c r="I226" s="21">
        <f>F226+H226</f>
        <v>304.02067499999998</v>
      </c>
      <c r="J226" s="49"/>
      <c r="K226" s="21"/>
      <c r="M226" s="38"/>
    </row>
    <row r="227" spans="1:13" ht="12.75">
      <c r="A227" s="28" t="s">
        <v>18</v>
      </c>
      <c r="B227" s="28" t="s">
        <v>191</v>
      </c>
      <c r="C227" s="72"/>
      <c r="D227" s="91"/>
      <c r="E227" s="86"/>
      <c r="F227" s="49"/>
      <c r="G227" s="49"/>
      <c r="H227" s="49"/>
      <c r="I227" s="21"/>
      <c r="J227" s="49"/>
      <c r="K227" s="21"/>
      <c r="M227" s="38"/>
    </row>
    <row r="228" spans="1:13" ht="12.75">
      <c r="A228" s="63"/>
      <c r="B228" s="28" t="s">
        <v>192</v>
      </c>
      <c r="C228" s="72"/>
      <c r="D228" s="91"/>
      <c r="E228" s="86"/>
      <c r="F228" s="49"/>
      <c r="G228" s="49"/>
      <c r="H228" s="49"/>
      <c r="I228" s="21"/>
      <c r="J228" s="49"/>
      <c r="K228" s="21"/>
      <c r="M228" s="38"/>
    </row>
    <row r="229" spans="1:13">
      <c r="A229" s="61"/>
      <c r="B229" s="14"/>
      <c r="C229" s="67"/>
      <c r="D229" s="92"/>
      <c r="E229" s="90"/>
      <c r="F229" s="45"/>
      <c r="G229" s="45"/>
      <c r="H229" s="45"/>
      <c r="I229" s="26"/>
      <c r="J229" s="45"/>
      <c r="K229" s="26"/>
      <c r="M229" s="39"/>
    </row>
    <row r="230" spans="1:13" ht="12.75">
      <c r="A230" s="28" t="s">
        <v>193</v>
      </c>
      <c r="B230" s="28" t="s">
        <v>194</v>
      </c>
      <c r="C230" s="68" t="s">
        <v>137</v>
      </c>
      <c r="D230" s="91">
        <v>1.575E-2</v>
      </c>
      <c r="E230" s="86">
        <f>D230*$E$12</f>
        <v>4.1683950000000003</v>
      </c>
      <c r="F230" s="49">
        <f>E230*$E$9</f>
        <v>270.94567499999999</v>
      </c>
      <c r="G230" s="86">
        <f>D230*$G$12</f>
        <v>1.1025</v>
      </c>
      <c r="H230" s="49">
        <f>G230*$G$9</f>
        <v>33.075000000000003</v>
      </c>
      <c r="I230" s="21">
        <f>F230+H230</f>
        <v>304.02067499999998</v>
      </c>
      <c r="J230" s="49"/>
      <c r="K230" s="21"/>
      <c r="M230" s="38"/>
    </row>
    <row r="231" spans="1:13" ht="12.75">
      <c r="A231" s="28" t="s">
        <v>18</v>
      </c>
      <c r="B231" s="28" t="s">
        <v>195</v>
      </c>
      <c r="C231" s="72"/>
      <c r="D231" s="91"/>
      <c r="E231" s="86"/>
      <c r="F231" s="49"/>
      <c r="G231" s="49"/>
      <c r="H231" s="49"/>
      <c r="I231" s="21"/>
      <c r="J231" s="49"/>
      <c r="K231" s="21"/>
      <c r="M231" s="38"/>
    </row>
    <row r="232" spans="1:13" ht="12.75">
      <c r="A232" s="63"/>
      <c r="B232" s="28" t="s">
        <v>12</v>
      </c>
      <c r="C232" s="72"/>
      <c r="D232" s="91"/>
      <c r="E232" s="86"/>
      <c r="F232" s="49"/>
      <c r="G232" s="49"/>
      <c r="H232" s="49"/>
      <c r="I232" s="21"/>
      <c r="J232" s="49"/>
      <c r="K232" s="21"/>
      <c r="M232" s="38"/>
    </row>
    <row r="233" spans="1:13">
      <c r="A233" s="61"/>
      <c r="B233" s="14"/>
      <c r="C233" s="67"/>
      <c r="D233" s="92"/>
      <c r="E233" s="90"/>
      <c r="F233" s="45"/>
      <c r="G233" s="45"/>
      <c r="H233" s="45"/>
      <c r="I233" s="26"/>
      <c r="J233" s="45"/>
      <c r="K233" s="26"/>
      <c r="M233" s="39"/>
    </row>
    <row r="234" spans="1:13" ht="12.75">
      <c r="A234" s="28" t="s">
        <v>196</v>
      </c>
      <c r="B234" s="28" t="s">
        <v>197</v>
      </c>
      <c r="C234" s="68" t="s">
        <v>137</v>
      </c>
      <c r="D234" s="91">
        <v>1.081E-2</v>
      </c>
      <c r="E234" s="86">
        <f>D234*$E$12</f>
        <v>2.8609746000000005</v>
      </c>
      <c r="F234" s="49">
        <f>E234*$E$9</f>
        <v>185.96334900000002</v>
      </c>
      <c r="G234" s="86">
        <f>D234*$G$12</f>
        <v>0.75670000000000004</v>
      </c>
      <c r="H234" s="49">
        <f>G234*$G$9</f>
        <v>22.701000000000001</v>
      </c>
      <c r="I234" s="21">
        <f>F234+H234</f>
        <v>208.66434900000002</v>
      </c>
      <c r="J234" s="49"/>
      <c r="K234" s="21"/>
      <c r="M234" s="38"/>
    </row>
    <row r="235" spans="1:13" ht="12.75">
      <c r="A235" s="28" t="s">
        <v>18</v>
      </c>
      <c r="B235" s="28" t="s">
        <v>198</v>
      </c>
      <c r="C235" s="72"/>
      <c r="D235" s="91"/>
      <c r="E235" s="86"/>
      <c r="F235" s="49"/>
      <c r="G235" s="49"/>
      <c r="H235" s="49"/>
      <c r="I235" s="21"/>
      <c r="J235" s="49"/>
      <c r="K235" s="21"/>
      <c r="M235" s="38"/>
    </row>
    <row r="236" spans="1:13" ht="12.75">
      <c r="A236" s="66"/>
      <c r="B236" s="77" t="s">
        <v>12</v>
      </c>
      <c r="C236" s="76"/>
      <c r="D236" s="93"/>
      <c r="E236" s="94"/>
      <c r="F236" s="50"/>
      <c r="G236" s="50"/>
      <c r="H236" s="50"/>
      <c r="I236" s="27"/>
      <c r="J236" s="50"/>
      <c r="K236" s="27"/>
      <c r="M236" s="38"/>
    </row>
    <row r="237" spans="1:13">
      <c r="A237" s="61"/>
      <c r="B237" s="14"/>
      <c r="C237" s="67"/>
      <c r="D237" s="92"/>
      <c r="E237" s="90"/>
      <c r="F237" s="45"/>
      <c r="G237" s="45"/>
      <c r="H237" s="45"/>
      <c r="I237" s="26"/>
      <c r="J237" s="45"/>
      <c r="K237" s="26"/>
      <c r="M237" s="39"/>
    </row>
    <row r="238" spans="1:13" ht="12.75">
      <c r="A238" s="28" t="s">
        <v>199</v>
      </c>
      <c r="B238" s="28" t="s">
        <v>200</v>
      </c>
      <c r="C238" s="68" t="s">
        <v>137</v>
      </c>
      <c r="D238" s="91">
        <v>1.575E-2</v>
      </c>
      <c r="E238" s="86">
        <f>D238*$E$12</f>
        <v>4.1683950000000003</v>
      </c>
      <c r="F238" s="49">
        <f>E238*$E$9</f>
        <v>270.94567499999999</v>
      </c>
      <c r="G238" s="86">
        <f>D238*$G$12</f>
        <v>1.1025</v>
      </c>
      <c r="H238" s="49">
        <f>G238*$G$9</f>
        <v>33.075000000000003</v>
      </c>
      <c r="I238" s="21">
        <f>F238+H238</f>
        <v>304.02067499999998</v>
      </c>
      <c r="J238" s="49"/>
      <c r="K238" s="21"/>
      <c r="M238" s="38"/>
    </row>
    <row r="239" spans="1:13" ht="12.75">
      <c r="A239" s="28" t="s">
        <v>18</v>
      </c>
      <c r="B239" s="28" t="s">
        <v>201</v>
      </c>
      <c r="C239" s="72"/>
      <c r="D239" s="91"/>
      <c r="E239" s="86"/>
      <c r="F239" s="49"/>
      <c r="G239" s="49"/>
      <c r="H239" s="49"/>
      <c r="I239" s="21"/>
      <c r="J239" s="49"/>
      <c r="K239" s="21"/>
      <c r="M239" s="38"/>
    </row>
    <row r="240" spans="1:13" ht="12.75">
      <c r="A240" s="63"/>
      <c r="B240" s="28" t="s">
        <v>12</v>
      </c>
      <c r="C240" s="72"/>
      <c r="D240" s="91"/>
      <c r="E240" s="86"/>
      <c r="F240" s="49"/>
      <c r="G240" s="49"/>
      <c r="H240" s="49"/>
      <c r="I240" s="21"/>
      <c r="J240" s="49"/>
      <c r="K240" s="21"/>
      <c r="M240" s="38"/>
    </row>
    <row r="241" spans="1:13">
      <c r="A241" s="61"/>
      <c r="B241" s="14"/>
      <c r="C241" s="67"/>
      <c r="D241" s="92"/>
      <c r="E241" s="90"/>
      <c r="F241" s="45"/>
      <c r="G241" s="45"/>
      <c r="H241" s="45"/>
      <c r="I241" s="26"/>
      <c r="J241" s="45"/>
      <c r="K241" s="26"/>
      <c r="M241" s="39"/>
    </row>
    <row r="242" spans="1:13" ht="12.75">
      <c r="A242" s="28" t="s">
        <v>202</v>
      </c>
      <c r="B242" s="28" t="s">
        <v>203</v>
      </c>
      <c r="C242" s="68" t="s">
        <v>137</v>
      </c>
      <c r="D242" s="91">
        <v>1.575E-2</v>
      </c>
      <c r="E242" s="86">
        <f>D242*$E$12</f>
        <v>4.1683950000000003</v>
      </c>
      <c r="F242" s="49">
        <f>E242*$E$9</f>
        <v>270.94567499999999</v>
      </c>
      <c r="G242" s="86">
        <f>D242*$G$12</f>
        <v>1.1025</v>
      </c>
      <c r="H242" s="49">
        <f>G242*$G$9</f>
        <v>33.075000000000003</v>
      </c>
      <c r="I242" s="21">
        <f>F242+H242</f>
        <v>304.02067499999998</v>
      </c>
      <c r="J242" s="49"/>
      <c r="K242" s="21"/>
      <c r="M242" s="38"/>
    </row>
    <row r="243" spans="1:13" ht="12.75">
      <c r="A243" s="28" t="s">
        <v>18</v>
      </c>
      <c r="B243" s="28" t="s">
        <v>204</v>
      </c>
      <c r="C243" s="72"/>
      <c r="D243" s="91"/>
      <c r="E243" s="86"/>
      <c r="F243" s="49"/>
      <c r="G243" s="49"/>
      <c r="H243" s="49"/>
      <c r="I243" s="21"/>
      <c r="J243" s="49"/>
      <c r="K243" s="21"/>
      <c r="M243" s="38"/>
    </row>
    <row r="244" spans="1:13" ht="12.75">
      <c r="A244" s="63"/>
      <c r="B244" s="28" t="s">
        <v>205</v>
      </c>
      <c r="C244" s="72"/>
      <c r="D244" s="91"/>
      <c r="E244" s="86"/>
      <c r="F244" s="49"/>
      <c r="G244" s="49"/>
      <c r="H244" s="49"/>
      <c r="I244" s="21"/>
      <c r="J244" s="49"/>
      <c r="K244" s="21"/>
      <c r="M244" s="38"/>
    </row>
    <row r="245" spans="1:13" ht="12.75">
      <c r="A245" s="66"/>
      <c r="B245" s="77" t="s">
        <v>206</v>
      </c>
      <c r="C245" s="76"/>
      <c r="D245" s="93"/>
      <c r="E245" s="94"/>
      <c r="F245" s="50"/>
      <c r="G245" s="50"/>
      <c r="H245" s="50"/>
      <c r="I245" s="27"/>
      <c r="J245" s="50"/>
      <c r="K245" s="27"/>
      <c r="M245" s="38"/>
    </row>
    <row r="246" spans="1:13">
      <c r="A246" s="61"/>
      <c r="B246" s="14"/>
      <c r="C246" s="67"/>
      <c r="D246" s="92"/>
      <c r="E246" s="90"/>
      <c r="F246" s="45"/>
      <c r="G246" s="45"/>
      <c r="H246" s="45"/>
      <c r="I246" s="26"/>
      <c r="J246" s="45"/>
      <c r="K246" s="26"/>
      <c r="M246" s="39"/>
    </row>
    <row r="247" spans="1:13" ht="12.75">
      <c r="A247" s="28" t="s">
        <v>207</v>
      </c>
      <c r="B247" s="28" t="s">
        <v>208</v>
      </c>
      <c r="C247" s="68" t="s">
        <v>137</v>
      </c>
      <c r="D247" s="91">
        <v>1.575E-2</v>
      </c>
      <c r="E247" s="86">
        <f>D247*$E$12</f>
        <v>4.1683950000000003</v>
      </c>
      <c r="F247" s="49">
        <f>E247*$E$9</f>
        <v>270.94567499999999</v>
      </c>
      <c r="G247" s="86">
        <f>D247*$G$12</f>
        <v>1.1025</v>
      </c>
      <c r="H247" s="49">
        <f>G247*$G$9</f>
        <v>33.075000000000003</v>
      </c>
      <c r="I247" s="21">
        <f>F247+H247</f>
        <v>304.02067499999998</v>
      </c>
      <c r="J247" s="49"/>
      <c r="K247" s="21"/>
      <c r="M247" s="38"/>
    </row>
    <row r="248" spans="1:13" ht="12.75">
      <c r="A248" s="28" t="s">
        <v>18</v>
      </c>
      <c r="B248" s="28" t="s">
        <v>209</v>
      </c>
      <c r="C248" s="72"/>
      <c r="D248" s="91"/>
      <c r="E248" s="86"/>
      <c r="F248" s="49"/>
      <c r="G248" s="49"/>
      <c r="H248" s="49"/>
      <c r="I248" s="21"/>
      <c r="J248" s="49"/>
      <c r="K248" s="21"/>
      <c r="M248" s="38"/>
    </row>
    <row r="249" spans="1:13" ht="12.75">
      <c r="A249" s="63"/>
      <c r="B249" s="28" t="s">
        <v>12</v>
      </c>
      <c r="C249" s="72"/>
      <c r="D249" s="91"/>
      <c r="E249" s="86"/>
      <c r="F249" s="49"/>
      <c r="G249" s="49"/>
      <c r="H249" s="49"/>
      <c r="I249" s="21"/>
      <c r="J249" s="49"/>
      <c r="K249" s="21"/>
      <c r="M249" s="38"/>
    </row>
    <row r="250" spans="1:13">
      <c r="A250" s="61"/>
      <c r="B250" s="14"/>
      <c r="C250" s="67"/>
      <c r="D250" s="92"/>
      <c r="E250" s="90"/>
      <c r="F250" s="45"/>
      <c r="G250" s="45"/>
      <c r="H250" s="45"/>
      <c r="I250" s="26"/>
      <c r="J250" s="45"/>
      <c r="K250" s="26"/>
      <c r="M250" s="39"/>
    </row>
    <row r="251" spans="1:13" ht="12.75">
      <c r="A251" s="28" t="s">
        <v>210</v>
      </c>
      <c r="B251" s="28" t="s">
        <v>211</v>
      </c>
      <c r="C251" s="68" t="s">
        <v>137</v>
      </c>
      <c r="D251" s="91">
        <v>1.575E-2</v>
      </c>
      <c r="E251" s="86">
        <f>D251*$E$12</f>
        <v>4.1683950000000003</v>
      </c>
      <c r="F251" s="49">
        <f>E251*$E$9</f>
        <v>270.94567499999999</v>
      </c>
      <c r="G251" s="86">
        <f>D251*$G$12</f>
        <v>1.1025</v>
      </c>
      <c r="H251" s="49">
        <f>G251*$G$9</f>
        <v>33.075000000000003</v>
      </c>
      <c r="I251" s="21">
        <f>F251+H251</f>
        <v>304.02067499999998</v>
      </c>
      <c r="J251" s="49"/>
      <c r="K251" s="21"/>
      <c r="M251" s="38"/>
    </row>
    <row r="252" spans="1:13" ht="12.75">
      <c r="A252" s="28" t="s">
        <v>18</v>
      </c>
      <c r="B252" s="28" t="s">
        <v>212</v>
      </c>
      <c r="C252" s="72"/>
      <c r="D252" s="91"/>
      <c r="E252" s="86"/>
      <c r="F252" s="49"/>
      <c r="G252" s="49"/>
      <c r="H252" s="49"/>
      <c r="I252" s="21"/>
      <c r="J252" s="49"/>
      <c r="K252" s="21"/>
      <c r="M252" s="38"/>
    </row>
    <row r="253" spans="1:13" ht="12.75">
      <c r="A253" s="66"/>
      <c r="B253" s="77" t="s">
        <v>213</v>
      </c>
      <c r="C253" s="76"/>
      <c r="D253" s="93"/>
      <c r="E253" s="94"/>
      <c r="F253" s="50"/>
      <c r="G253" s="50"/>
      <c r="H253" s="50"/>
      <c r="I253" s="27"/>
      <c r="J253" s="50"/>
      <c r="K253" s="27"/>
      <c r="M253" s="38"/>
    </row>
    <row r="254" spans="1:13">
      <c r="A254" s="61"/>
      <c r="B254" s="14"/>
      <c r="C254" s="67"/>
      <c r="D254" s="92"/>
      <c r="E254" s="90"/>
      <c r="F254" s="45"/>
      <c r="G254" s="45"/>
      <c r="H254" s="45"/>
      <c r="I254" s="26"/>
      <c r="J254" s="45"/>
      <c r="K254" s="26"/>
      <c r="M254" s="39"/>
    </row>
    <row r="255" spans="1:13" ht="12.75">
      <c r="A255" s="28" t="s">
        <v>214</v>
      </c>
      <c r="B255" s="28" t="s">
        <v>215</v>
      </c>
      <c r="C255" s="68" t="s">
        <v>137</v>
      </c>
      <c r="D255" s="91">
        <v>1.575E-2</v>
      </c>
      <c r="E255" s="86">
        <f>D255*$E$12</f>
        <v>4.1683950000000003</v>
      </c>
      <c r="F255" s="49">
        <f>E255*$E$9</f>
        <v>270.94567499999999</v>
      </c>
      <c r="G255" s="86">
        <f>D255*$G$12</f>
        <v>1.1025</v>
      </c>
      <c r="H255" s="49">
        <f>G255*$G$9</f>
        <v>33.075000000000003</v>
      </c>
      <c r="I255" s="21">
        <f>F255+H255</f>
        <v>304.02067499999998</v>
      </c>
      <c r="J255" s="49"/>
      <c r="K255" s="21"/>
      <c r="M255" s="38"/>
    </row>
    <row r="256" spans="1:13" ht="12.75">
      <c r="A256" s="28" t="s">
        <v>18</v>
      </c>
      <c r="B256" s="28" t="s">
        <v>216</v>
      </c>
      <c r="C256" s="72"/>
      <c r="D256" s="91"/>
      <c r="E256" s="86"/>
      <c r="F256" s="49"/>
      <c r="G256" s="49"/>
      <c r="H256" s="49"/>
      <c r="I256" s="21"/>
      <c r="J256" s="49"/>
      <c r="K256" s="21"/>
      <c r="M256" s="38"/>
    </row>
    <row r="257" spans="1:13" ht="12.75">
      <c r="A257" s="63"/>
      <c r="B257" s="28" t="s">
        <v>12</v>
      </c>
      <c r="C257" s="72"/>
      <c r="D257" s="91"/>
      <c r="E257" s="86"/>
      <c r="F257" s="49"/>
      <c r="G257" s="49"/>
      <c r="H257" s="49"/>
      <c r="I257" s="21"/>
      <c r="J257" s="49"/>
      <c r="K257" s="21"/>
      <c r="M257" s="38"/>
    </row>
    <row r="258" spans="1:13">
      <c r="A258" s="61"/>
      <c r="B258" s="14"/>
      <c r="C258" s="67"/>
      <c r="D258" s="92"/>
      <c r="E258" s="90"/>
      <c r="F258" s="45"/>
      <c r="G258" s="45"/>
      <c r="H258" s="45"/>
      <c r="I258" s="26"/>
      <c r="J258" s="45"/>
      <c r="K258" s="26"/>
      <c r="M258" s="39"/>
    </row>
    <row r="259" spans="1:13" ht="12.75">
      <c r="A259" s="28" t="s">
        <v>217</v>
      </c>
      <c r="B259" s="28" t="s">
        <v>218</v>
      </c>
      <c r="C259" s="68" t="s">
        <v>137</v>
      </c>
      <c r="D259" s="91">
        <v>1.575E-2</v>
      </c>
      <c r="E259" s="86">
        <f>D259*$E$12</f>
        <v>4.1683950000000003</v>
      </c>
      <c r="F259" s="49">
        <f>E259*$E$9</f>
        <v>270.94567499999999</v>
      </c>
      <c r="G259" s="86">
        <f>D259*$G$12</f>
        <v>1.1025</v>
      </c>
      <c r="H259" s="49">
        <f>G259*$G$9</f>
        <v>33.075000000000003</v>
      </c>
      <c r="I259" s="21">
        <f>F259+H259</f>
        <v>304.02067499999998</v>
      </c>
      <c r="J259" s="49"/>
      <c r="K259" s="21"/>
      <c r="M259" s="38"/>
    </row>
    <row r="260" spans="1:13" ht="12.75">
      <c r="A260" s="28" t="s">
        <v>18</v>
      </c>
      <c r="B260" s="28" t="s">
        <v>219</v>
      </c>
      <c r="C260" s="72"/>
      <c r="D260" s="91"/>
      <c r="E260" s="86"/>
      <c r="F260" s="49"/>
      <c r="G260" s="49"/>
      <c r="H260" s="49"/>
      <c r="I260" s="21"/>
      <c r="J260" s="49"/>
      <c r="K260" s="21"/>
      <c r="M260" s="38"/>
    </row>
    <row r="261" spans="1:13" ht="12.75">
      <c r="A261" s="63"/>
      <c r="B261" s="28" t="s">
        <v>12</v>
      </c>
      <c r="C261" s="72"/>
      <c r="D261" s="91"/>
      <c r="E261" s="86"/>
      <c r="F261" s="49"/>
      <c r="G261" s="49"/>
      <c r="H261" s="49"/>
      <c r="I261" s="21"/>
      <c r="J261" s="49"/>
      <c r="K261" s="21"/>
      <c r="M261" s="38"/>
    </row>
    <row r="262" spans="1:13">
      <c r="A262" s="61"/>
      <c r="B262" s="14"/>
      <c r="C262" s="67"/>
      <c r="D262" s="92"/>
      <c r="E262" s="90"/>
      <c r="F262" s="45"/>
      <c r="G262" s="45"/>
      <c r="H262" s="45"/>
      <c r="I262" s="26"/>
      <c r="J262" s="45"/>
      <c r="K262" s="26"/>
      <c r="M262" s="39"/>
    </row>
    <row r="263" spans="1:13" ht="12.75">
      <c r="A263" s="28" t="s">
        <v>220</v>
      </c>
      <c r="B263" s="28" t="s">
        <v>221</v>
      </c>
      <c r="C263" s="68" t="s">
        <v>137</v>
      </c>
      <c r="D263" s="91">
        <v>1.575E-2</v>
      </c>
      <c r="E263" s="86">
        <f>D263*$E$12</f>
        <v>4.1683950000000003</v>
      </c>
      <c r="F263" s="49">
        <f>E263*$E$9</f>
        <v>270.94567499999999</v>
      </c>
      <c r="G263" s="86">
        <f>D263*$G$12</f>
        <v>1.1025</v>
      </c>
      <c r="H263" s="49">
        <f>G263*$G$9</f>
        <v>33.075000000000003</v>
      </c>
      <c r="I263" s="21">
        <f>F263+H263</f>
        <v>304.02067499999998</v>
      </c>
      <c r="J263" s="49"/>
      <c r="K263" s="21"/>
      <c r="M263" s="38"/>
    </row>
    <row r="264" spans="1:13" ht="12.75">
      <c r="A264" s="28" t="s">
        <v>18</v>
      </c>
      <c r="B264" s="28" t="s">
        <v>222</v>
      </c>
      <c r="C264" s="72"/>
      <c r="D264" s="91"/>
      <c r="E264" s="86"/>
      <c r="F264" s="49"/>
      <c r="G264" s="49"/>
      <c r="H264" s="49"/>
      <c r="I264" s="21"/>
      <c r="J264" s="49"/>
      <c r="K264" s="21"/>
      <c r="M264" s="38"/>
    </row>
    <row r="265" spans="1:13" ht="12.75">
      <c r="A265" s="63"/>
      <c r="B265" s="28" t="s">
        <v>223</v>
      </c>
      <c r="C265" s="72"/>
      <c r="D265" s="91"/>
      <c r="E265" s="86"/>
      <c r="F265" s="49"/>
      <c r="G265" s="49"/>
      <c r="H265" s="49"/>
      <c r="I265" s="21"/>
      <c r="J265" s="49"/>
      <c r="K265" s="21"/>
      <c r="M265" s="38"/>
    </row>
    <row r="266" spans="1:13" ht="12.75">
      <c r="A266" s="63"/>
      <c r="B266" s="28" t="s">
        <v>12</v>
      </c>
      <c r="C266" s="72"/>
      <c r="D266" s="93"/>
      <c r="E266" s="94"/>
      <c r="F266" s="50"/>
      <c r="G266" s="50"/>
      <c r="H266" s="50"/>
      <c r="I266" s="27"/>
      <c r="J266" s="50"/>
      <c r="K266" s="27"/>
      <c r="M266" s="38"/>
    </row>
    <row r="267" spans="1:13">
      <c r="A267" s="61"/>
      <c r="B267" s="14"/>
      <c r="C267" s="67"/>
      <c r="D267" s="92"/>
      <c r="E267" s="90"/>
      <c r="F267" s="45"/>
      <c r="G267" s="45"/>
      <c r="H267" s="45"/>
      <c r="I267" s="26"/>
      <c r="J267" s="45"/>
      <c r="K267" s="26"/>
      <c r="M267" s="39"/>
    </row>
    <row r="268" spans="1:13" ht="12.75">
      <c r="A268" s="28" t="s">
        <v>224</v>
      </c>
      <c r="B268" s="28" t="s">
        <v>225</v>
      </c>
      <c r="C268" s="68" t="s">
        <v>137</v>
      </c>
      <c r="D268" s="91">
        <v>1.575E-2</v>
      </c>
      <c r="E268" s="86">
        <f>D268*$E$12</f>
        <v>4.1683950000000003</v>
      </c>
      <c r="F268" s="49">
        <f>E268*$E$9</f>
        <v>270.94567499999999</v>
      </c>
      <c r="G268" s="86">
        <f>D268*$G$12</f>
        <v>1.1025</v>
      </c>
      <c r="H268" s="49">
        <f>G268*$G$9</f>
        <v>33.075000000000003</v>
      </c>
      <c r="I268" s="21">
        <f>F268+H268</f>
        <v>304.02067499999998</v>
      </c>
      <c r="J268" s="49"/>
      <c r="K268" s="21"/>
      <c r="M268" s="38"/>
    </row>
    <row r="269" spans="1:13" ht="12.75">
      <c r="A269" s="28" t="s">
        <v>18</v>
      </c>
      <c r="B269" s="28" t="s">
        <v>226</v>
      </c>
      <c r="C269" s="72"/>
      <c r="D269" s="91"/>
      <c r="E269" s="86"/>
      <c r="F269" s="49"/>
      <c r="G269" s="49"/>
      <c r="H269" s="49"/>
      <c r="I269" s="21"/>
      <c r="J269" s="49"/>
      <c r="K269" s="21"/>
      <c r="M269" s="38"/>
    </row>
    <row r="270" spans="1:13" ht="12.75">
      <c r="A270" s="63"/>
      <c r="B270" s="28" t="s">
        <v>12</v>
      </c>
      <c r="C270" s="72"/>
      <c r="D270" s="91"/>
      <c r="E270" s="86"/>
      <c r="F270" s="49"/>
      <c r="G270" s="49"/>
      <c r="H270" s="49"/>
      <c r="I270" s="21"/>
      <c r="J270" s="49"/>
      <c r="K270" s="21"/>
      <c r="M270" s="38"/>
    </row>
    <row r="271" spans="1:13">
      <c r="A271" s="61"/>
      <c r="B271" s="14"/>
      <c r="C271" s="67"/>
      <c r="D271" s="92"/>
      <c r="E271" s="90"/>
      <c r="F271" s="45"/>
      <c r="G271" s="45"/>
      <c r="H271" s="45"/>
      <c r="I271" s="26"/>
      <c r="J271" s="45"/>
      <c r="K271" s="26"/>
      <c r="M271" s="39"/>
    </row>
    <row r="272" spans="1:13" ht="12.75">
      <c r="A272" s="28" t="s">
        <v>227</v>
      </c>
      <c r="B272" s="28" t="s">
        <v>269</v>
      </c>
      <c r="C272" s="68" t="s">
        <v>137</v>
      </c>
      <c r="D272" s="91">
        <v>1.575E-2</v>
      </c>
      <c r="E272" s="86">
        <f>D272*$E$12</f>
        <v>4.1683950000000003</v>
      </c>
      <c r="F272" s="49">
        <f>E272*$E$9</f>
        <v>270.94567499999999</v>
      </c>
      <c r="G272" s="86">
        <f>D272*$G$12</f>
        <v>1.1025</v>
      </c>
      <c r="H272" s="49">
        <f>G272*$G$9</f>
        <v>33.075000000000003</v>
      </c>
      <c r="I272" s="21">
        <f>F272+H272</f>
        <v>304.02067499999998</v>
      </c>
      <c r="J272" s="49"/>
      <c r="K272" s="21"/>
      <c r="M272" s="38"/>
    </row>
    <row r="273" spans="1:13" ht="12.75">
      <c r="A273" s="28" t="s">
        <v>18</v>
      </c>
      <c r="B273" s="95" t="s">
        <v>270</v>
      </c>
      <c r="C273" s="72"/>
      <c r="D273" s="91"/>
      <c r="E273" s="86"/>
      <c r="F273" s="49"/>
      <c r="G273" s="49"/>
      <c r="H273" s="49"/>
      <c r="I273" s="21"/>
      <c r="J273" s="49"/>
      <c r="K273" s="21"/>
      <c r="M273" s="38"/>
    </row>
    <row r="274" spans="1:13" ht="12.75">
      <c r="A274" s="66"/>
      <c r="B274" s="77" t="s">
        <v>12</v>
      </c>
      <c r="C274" s="76"/>
      <c r="D274" s="93"/>
      <c r="E274" s="94"/>
      <c r="F274" s="50"/>
      <c r="G274" s="50"/>
      <c r="H274" s="50"/>
      <c r="I274" s="27"/>
      <c r="J274" s="50"/>
      <c r="K274" s="27"/>
      <c r="M274" s="38"/>
    </row>
    <row r="275" spans="1:13">
      <c r="A275" s="61"/>
      <c r="B275" s="14"/>
      <c r="C275" s="67"/>
      <c r="D275" s="92"/>
      <c r="E275" s="90"/>
      <c r="F275" s="45"/>
      <c r="G275" s="45"/>
      <c r="H275" s="45"/>
      <c r="I275" s="26"/>
      <c r="J275" s="45"/>
      <c r="K275" s="26"/>
      <c r="M275" s="39"/>
    </row>
    <row r="276" spans="1:13" ht="12.75">
      <c r="A276" s="28" t="s">
        <v>228</v>
      </c>
      <c r="B276" s="28" t="s">
        <v>229</v>
      </c>
      <c r="C276" s="68" t="s">
        <v>137</v>
      </c>
      <c r="D276" s="91">
        <v>1.575E-2</v>
      </c>
      <c r="E276" s="86">
        <f>D276*$E$12</f>
        <v>4.1683950000000003</v>
      </c>
      <c r="F276" s="49">
        <f>E276*$E$9</f>
        <v>270.94567499999999</v>
      </c>
      <c r="G276" s="86">
        <f>D276*$G$12</f>
        <v>1.1025</v>
      </c>
      <c r="H276" s="49">
        <f>G276*$G$9</f>
        <v>33.075000000000003</v>
      </c>
      <c r="I276" s="21">
        <f>F276+H276</f>
        <v>304.02067499999998</v>
      </c>
      <c r="J276" s="49"/>
      <c r="K276" s="21"/>
      <c r="M276" s="38"/>
    </row>
    <row r="277" spans="1:13" ht="12.75">
      <c r="A277" s="28" t="s">
        <v>18</v>
      </c>
      <c r="B277" s="28" t="s">
        <v>230</v>
      </c>
      <c r="C277" s="72"/>
      <c r="D277" s="91"/>
      <c r="E277" s="86"/>
      <c r="F277" s="49"/>
      <c r="G277" s="49"/>
      <c r="H277" s="49"/>
      <c r="I277" s="21"/>
      <c r="J277" s="49"/>
      <c r="K277" s="21"/>
      <c r="M277" s="38"/>
    </row>
    <row r="278" spans="1:13" ht="12.75">
      <c r="A278" s="66"/>
      <c r="B278" s="77" t="s">
        <v>19</v>
      </c>
      <c r="C278" s="76"/>
      <c r="D278" s="93"/>
      <c r="E278" s="94"/>
      <c r="F278" s="50"/>
      <c r="G278" s="50"/>
      <c r="H278" s="50"/>
      <c r="I278" s="27"/>
      <c r="J278" s="50"/>
      <c r="K278" s="27"/>
      <c r="M278" s="38"/>
    </row>
    <row r="279" spans="1:13">
      <c r="A279" s="61"/>
      <c r="B279" s="14"/>
      <c r="C279" s="67"/>
      <c r="D279" s="92"/>
      <c r="E279" s="90"/>
      <c r="F279" s="45"/>
      <c r="G279" s="45"/>
      <c r="H279" s="45"/>
      <c r="I279" s="26"/>
      <c r="J279" s="45"/>
      <c r="K279" s="26"/>
      <c r="M279" s="39"/>
    </row>
    <row r="280" spans="1:13" ht="12.75">
      <c r="A280" s="28" t="s">
        <v>231</v>
      </c>
      <c r="B280" s="28" t="s">
        <v>232</v>
      </c>
      <c r="C280" s="68" t="s">
        <v>137</v>
      </c>
      <c r="D280" s="91">
        <v>1.575E-2</v>
      </c>
      <c r="E280" s="86">
        <f>D280*$E$12</f>
        <v>4.1683950000000003</v>
      </c>
      <c r="F280" s="49">
        <f>E280*$E$9</f>
        <v>270.94567499999999</v>
      </c>
      <c r="G280" s="86">
        <f>D280*$G$12</f>
        <v>1.1025</v>
      </c>
      <c r="H280" s="49">
        <f>G280*$G$9</f>
        <v>33.075000000000003</v>
      </c>
      <c r="I280" s="21">
        <f>F280+H280</f>
        <v>304.02067499999998</v>
      </c>
      <c r="J280" s="49"/>
      <c r="K280" s="21"/>
      <c r="M280" s="38"/>
    </row>
    <row r="281" spans="1:13" ht="12.75">
      <c r="A281" s="28" t="s">
        <v>18</v>
      </c>
      <c r="B281" s="28" t="s">
        <v>233</v>
      </c>
      <c r="C281" s="72"/>
      <c r="D281" s="91"/>
      <c r="E281" s="86"/>
      <c r="F281" s="49"/>
      <c r="G281" s="49"/>
      <c r="H281" s="49"/>
      <c r="I281" s="21"/>
      <c r="J281" s="49"/>
      <c r="K281" s="21"/>
      <c r="M281" s="38"/>
    </row>
    <row r="282" spans="1:13" ht="12.75">
      <c r="A282" s="63"/>
      <c r="B282" s="28" t="s">
        <v>234</v>
      </c>
      <c r="C282" s="72"/>
      <c r="D282" s="91"/>
      <c r="E282" s="86"/>
      <c r="F282" s="49"/>
      <c r="G282" s="49"/>
      <c r="H282" s="49"/>
      <c r="I282" s="21"/>
      <c r="J282" s="49"/>
      <c r="K282" s="21"/>
      <c r="M282" s="38"/>
    </row>
    <row r="283" spans="1:13" ht="12.75">
      <c r="A283" s="63"/>
      <c r="B283" s="28" t="s">
        <v>12</v>
      </c>
      <c r="C283" s="72"/>
      <c r="D283" s="93"/>
      <c r="E283" s="94"/>
      <c r="F283" s="50"/>
      <c r="G283" s="50"/>
      <c r="H283" s="50"/>
      <c r="I283" s="27"/>
      <c r="J283" s="50"/>
      <c r="K283" s="27"/>
      <c r="M283" s="38"/>
    </row>
    <row r="284" spans="1:13">
      <c r="A284" s="61"/>
      <c r="B284" s="14"/>
      <c r="C284" s="67"/>
      <c r="D284" s="92"/>
      <c r="E284" s="90"/>
      <c r="F284" s="45"/>
      <c r="G284" s="45"/>
      <c r="H284" s="45"/>
      <c r="I284" s="26"/>
      <c r="J284" s="45"/>
      <c r="K284" s="26"/>
      <c r="M284" s="39"/>
    </row>
    <row r="285" spans="1:13" ht="12.75">
      <c r="A285" s="28" t="s">
        <v>235</v>
      </c>
      <c r="B285" s="28" t="s">
        <v>236</v>
      </c>
      <c r="C285" s="68" t="s">
        <v>137</v>
      </c>
      <c r="D285" s="91">
        <v>1.575E-2</v>
      </c>
      <c r="E285" s="86">
        <f>D285*$E$12</f>
        <v>4.1683950000000003</v>
      </c>
      <c r="F285" s="49">
        <f>E285*$E$9</f>
        <v>270.94567499999999</v>
      </c>
      <c r="G285" s="86">
        <f>D285*$G$12</f>
        <v>1.1025</v>
      </c>
      <c r="H285" s="49">
        <f>G285*$G$9</f>
        <v>33.075000000000003</v>
      </c>
      <c r="I285" s="21">
        <f>F285+H285</f>
        <v>304.02067499999998</v>
      </c>
      <c r="J285" s="49"/>
      <c r="K285" s="21"/>
      <c r="M285" s="38"/>
    </row>
    <row r="286" spans="1:13" ht="12.75">
      <c r="A286" s="28" t="s">
        <v>18</v>
      </c>
      <c r="B286" s="28" t="s">
        <v>237</v>
      </c>
      <c r="C286" s="72"/>
      <c r="D286" s="91"/>
      <c r="E286" s="86"/>
      <c r="F286" s="49"/>
      <c r="G286" s="49"/>
      <c r="H286" s="49"/>
      <c r="I286" s="21"/>
      <c r="J286" s="49"/>
      <c r="K286" s="21"/>
      <c r="M286" s="38"/>
    </row>
    <row r="287" spans="1:13" ht="12.75">
      <c r="A287" s="66"/>
      <c r="B287" s="77" t="s">
        <v>12</v>
      </c>
      <c r="C287" s="76"/>
      <c r="D287" s="93"/>
      <c r="E287" s="94"/>
      <c r="F287" s="50"/>
      <c r="G287" s="50"/>
      <c r="H287" s="50"/>
      <c r="I287" s="27"/>
      <c r="J287" s="50"/>
      <c r="K287" s="27"/>
      <c r="M287" s="38"/>
    </row>
    <row r="288" spans="1:13">
      <c r="A288" s="61"/>
      <c r="B288" s="14"/>
      <c r="C288" s="67"/>
      <c r="D288" s="92"/>
      <c r="E288" s="90"/>
      <c r="F288" s="45"/>
      <c r="G288" s="45"/>
      <c r="H288" s="45"/>
      <c r="I288" s="26"/>
      <c r="J288" s="45"/>
      <c r="K288" s="26"/>
      <c r="M288" s="39"/>
    </row>
    <row r="289" spans="1:13" ht="12.75">
      <c r="A289" s="28" t="s">
        <v>238</v>
      </c>
      <c r="B289" s="28" t="s">
        <v>239</v>
      </c>
      <c r="C289" s="68" t="s">
        <v>137</v>
      </c>
      <c r="D289" s="91">
        <v>1.575E-2</v>
      </c>
      <c r="E289" s="86">
        <f>D289*$E$12</f>
        <v>4.1683950000000003</v>
      </c>
      <c r="F289" s="49">
        <f>E289*$E$9</f>
        <v>270.94567499999999</v>
      </c>
      <c r="G289" s="86">
        <f>D289*$G$12</f>
        <v>1.1025</v>
      </c>
      <c r="H289" s="49">
        <f>G289*$G$9</f>
        <v>33.075000000000003</v>
      </c>
      <c r="I289" s="21">
        <f>F289+H289</f>
        <v>304.02067499999998</v>
      </c>
      <c r="J289" s="49"/>
      <c r="K289" s="21"/>
      <c r="M289" s="38"/>
    </row>
    <row r="290" spans="1:13" ht="12.75">
      <c r="A290" s="28" t="s">
        <v>18</v>
      </c>
      <c r="B290" s="28" t="s">
        <v>240</v>
      </c>
      <c r="C290" s="72"/>
      <c r="D290" s="91"/>
      <c r="E290" s="86"/>
      <c r="F290" s="49"/>
      <c r="G290" s="49"/>
      <c r="H290" s="49"/>
      <c r="I290" s="21"/>
      <c r="J290" s="49"/>
      <c r="K290" s="21"/>
      <c r="M290" s="38"/>
    </row>
    <row r="291" spans="1:13" ht="12.75">
      <c r="A291" s="63"/>
      <c r="B291" s="28" t="s">
        <v>12</v>
      </c>
      <c r="C291" s="72"/>
      <c r="D291" s="91"/>
      <c r="E291" s="86"/>
      <c r="F291" s="49"/>
      <c r="G291" s="49"/>
      <c r="H291" s="49"/>
      <c r="I291" s="21"/>
      <c r="J291" s="49"/>
      <c r="K291" s="21"/>
      <c r="M291" s="38"/>
    </row>
    <row r="292" spans="1:13">
      <c r="A292" s="61"/>
      <c r="B292" s="14"/>
      <c r="C292" s="67"/>
      <c r="D292" s="96"/>
      <c r="E292" s="90"/>
      <c r="F292" s="45"/>
      <c r="G292" s="45"/>
      <c r="H292" s="45"/>
      <c r="I292" s="26"/>
      <c r="J292" s="45"/>
      <c r="K292" s="26"/>
    </row>
    <row r="293" spans="1:13" ht="12.75">
      <c r="A293" s="62" t="s">
        <v>241</v>
      </c>
      <c r="B293" s="28" t="s">
        <v>242</v>
      </c>
      <c r="C293" s="68" t="s">
        <v>243</v>
      </c>
      <c r="D293" s="88" t="s">
        <v>247</v>
      </c>
      <c r="E293" s="86">
        <v>278.95</v>
      </c>
      <c r="F293" s="49">
        <f>E293*$E$9</f>
        <v>18131.75</v>
      </c>
      <c r="G293" s="97">
        <v>0</v>
      </c>
      <c r="H293" s="49">
        <f>G293*$G$9</f>
        <v>0</v>
      </c>
      <c r="I293" s="21">
        <f>F293+H293</f>
        <v>18131.75</v>
      </c>
      <c r="J293" s="49"/>
      <c r="K293" s="21"/>
    </row>
    <row r="294" spans="1:13" ht="12.75">
      <c r="A294" s="28" t="s">
        <v>244</v>
      </c>
      <c r="B294" s="28" t="s">
        <v>245</v>
      </c>
      <c r="C294" s="72"/>
      <c r="D294" s="88"/>
      <c r="E294" s="86"/>
      <c r="F294" s="49"/>
      <c r="G294" s="49"/>
      <c r="H294" s="49"/>
      <c r="I294" s="21"/>
      <c r="J294" s="49"/>
      <c r="K294" s="21"/>
    </row>
    <row r="295" spans="1:13" ht="12.75">
      <c r="A295" s="63"/>
      <c r="B295" s="28" t="s">
        <v>246</v>
      </c>
      <c r="C295" s="69"/>
      <c r="D295" s="88"/>
      <c r="E295" s="86"/>
      <c r="F295" s="49"/>
      <c r="G295" s="49"/>
      <c r="H295" s="49"/>
      <c r="I295" s="21"/>
      <c r="J295" s="49"/>
      <c r="K295" s="21"/>
    </row>
    <row r="296" spans="1:13" ht="12.75">
      <c r="A296" s="63"/>
      <c r="B296" s="28" t="s">
        <v>12</v>
      </c>
      <c r="C296" s="72"/>
      <c r="D296" s="88"/>
      <c r="E296" s="86"/>
      <c r="F296" s="49"/>
      <c r="G296" s="49"/>
      <c r="H296" s="49"/>
      <c r="I296" s="21"/>
      <c r="J296" s="49"/>
      <c r="K296" s="21"/>
    </row>
    <row r="297" spans="1:13">
      <c r="A297" s="61"/>
      <c r="B297" s="14"/>
      <c r="C297" s="67"/>
      <c r="D297" s="96"/>
      <c r="E297" s="90"/>
      <c r="F297" s="45"/>
      <c r="G297" s="45"/>
      <c r="H297" s="45"/>
      <c r="I297" s="26"/>
      <c r="J297" s="45"/>
      <c r="K297" s="26"/>
    </row>
    <row r="298" spans="1:13" ht="12.75">
      <c r="A298" s="64" t="s">
        <v>256</v>
      </c>
      <c r="B298" s="55" t="s">
        <v>257</v>
      </c>
      <c r="C298" s="69" t="s">
        <v>260</v>
      </c>
      <c r="D298" s="88" t="s">
        <v>277</v>
      </c>
      <c r="E298" s="86">
        <f>179+256</f>
        <v>435</v>
      </c>
      <c r="F298" s="49">
        <f>E298*$E$9</f>
        <v>28275</v>
      </c>
      <c r="G298" s="87">
        <v>0</v>
      </c>
      <c r="H298" s="49">
        <f>G298*$G$9</f>
        <v>0</v>
      </c>
      <c r="I298" s="21">
        <f>F298+H298</f>
        <v>28275</v>
      </c>
      <c r="J298" s="49">
        <f>984.72+688.53</f>
        <v>1673.25</v>
      </c>
      <c r="K298" s="21">
        <f>I298-J298</f>
        <v>26601.75</v>
      </c>
    </row>
    <row r="299" spans="1:13" ht="12.75">
      <c r="A299" s="30" t="s">
        <v>259</v>
      </c>
      <c r="B299" s="55" t="s">
        <v>258</v>
      </c>
      <c r="C299" s="69"/>
      <c r="D299" s="69"/>
      <c r="E299" s="86"/>
      <c r="F299" s="49"/>
      <c r="G299" s="49"/>
      <c r="H299" s="49"/>
      <c r="I299" s="21"/>
      <c r="J299" s="49"/>
      <c r="K299" s="21"/>
    </row>
    <row r="300" spans="1:13" ht="12.75">
      <c r="A300" s="30"/>
      <c r="B300" s="56" t="s">
        <v>26</v>
      </c>
      <c r="C300" s="69" t="s">
        <v>276</v>
      </c>
      <c r="D300" s="106" t="s">
        <v>278</v>
      </c>
      <c r="E300" s="86"/>
      <c r="F300" s="49"/>
      <c r="G300" s="49"/>
      <c r="H300" s="49"/>
      <c r="I300" s="21"/>
      <c r="J300" s="49"/>
      <c r="K300" s="21"/>
    </row>
    <row r="301" spans="1:13" ht="12.75">
      <c r="A301" s="57"/>
      <c r="B301" s="57" t="s">
        <v>12</v>
      </c>
      <c r="C301" s="74"/>
      <c r="D301" s="107"/>
      <c r="E301" s="94"/>
      <c r="F301" s="50"/>
      <c r="G301" s="50"/>
      <c r="H301" s="50"/>
      <c r="I301" s="27"/>
      <c r="J301" s="50"/>
      <c r="K301" s="27"/>
    </row>
    <row r="302" spans="1:13" ht="12.75">
      <c r="A302" s="65"/>
      <c r="B302" s="58"/>
      <c r="C302" s="75"/>
      <c r="D302" s="96"/>
      <c r="E302" s="90"/>
      <c r="F302" s="45"/>
      <c r="G302" s="45"/>
      <c r="H302" s="45"/>
      <c r="I302" s="26"/>
      <c r="J302" s="45"/>
      <c r="K302" s="26"/>
    </row>
    <row r="303" spans="1:13" ht="12.75">
      <c r="A303" s="64" t="s">
        <v>261</v>
      </c>
      <c r="B303" s="55" t="s">
        <v>257</v>
      </c>
      <c r="C303" s="69" t="s">
        <v>260</v>
      </c>
      <c r="D303" s="88">
        <v>1492</v>
      </c>
      <c r="E303" s="86">
        <v>1492</v>
      </c>
      <c r="F303" s="49">
        <f>E303*$E$9</f>
        <v>96980</v>
      </c>
      <c r="G303" s="87">
        <v>0</v>
      </c>
      <c r="H303" s="49">
        <f>G303*$G$9</f>
        <v>0</v>
      </c>
      <c r="I303" s="21">
        <f>F303+H303</f>
        <v>96980</v>
      </c>
      <c r="J303" s="49"/>
      <c r="K303" s="21"/>
    </row>
    <row r="304" spans="1:13" ht="12.75">
      <c r="A304" s="30" t="s">
        <v>263</v>
      </c>
      <c r="B304" s="55" t="s">
        <v>258</v>
      </c>
      <c r="C304" s="69"/>
      <c r="D304" s="69"/>
      <c r="E304" s="86"/>
      <c r="F304" s="49"/>
      <c r="G304" s="49"/>
      <c r="H304" s="49"/>
      <c r="I304" s="21"/>
      <c r="J304" s="49"/>
      <c r="K304" s="21"/>
    </row>
    <row r="305" spans="1:13" ht="12.75">
      <c r="A305" s="30"/>
      <c r="B305" s="56" t="s">
        <v>26</v>
      </c>
      <c r="C305" s="69" t="s">
        <v>268</v>
      </c>
      <c r="D305" s="88"/>
      <c r="E305" s="86"/>
      <c r="F305" s="49"/>
      <c r="G305" s="49"/>
      <c r="H305" s="49"/>
      <c r="I305" s="21"/>
      <c r="J305" s="49"/>
      <c r="K305" s="21"/>
    </row>
    <row r="306" spans="1:13" ht="12.75">
      <c r="A306" s="57"/>
      <c r="B306" s="57" t="s">
        <v>12</v>
      </c>
      <c r="C306" s="74"/>
      <c r="D306" s="47"/>
      <c r="E306" s="94"/>
      <c r="F306" s="50"/>
      <c r="G306" s="50"/>
      <c r="H306" s="50"/>
      <c r="I306" s="27"/>
      <c r="J306" s="50"/>
      <c r="K306" s="27"/>
    </row>
    <row r="307" spans="1:13" ht="12.75">
      <c r="A307" s="65"/>
      <c r="B307" s="58"/>
      <c r="C307" s="75"/>
      <c r="D307" s="96"/>
      <c r="E307" s="90"/>
      <c r="F307" s="45"/>
      <c r="G307" s="45"/>
      <c r="H307" s="45"/>
      <c r="I307" s="26"/>
      <c r="J307" s="45"/>
      <c r="K307" s="26"/>
    </row>
    <row r="308" spans="1:13" ht="12.75">
      <c r="A308" s="64" t="s">
        <v>262</v>
      </c>
      <c r="B308" s="55" t="s">
        <v>257</v>
      </c>
      <c r="C308" s="69" t="s">
        <v>260</v>
      </c>
      <c r="D308" s="88" t="s">
        <v>279</v>
      </c>
      <c r="E308" s="86">
        <v>1026</v>
      </c>
      <c r="F308" s="49">
        <f>E308*$E$9</f>
        <v>66690</v>
      </c>
      <c r="G308" s="87">
        <v>0</v>
      </c>
      <c r="H308" s="49">
        <f>G308*$G$9</f>
        <v>0</v>
      </c>
      <c r="I308" s="21">
        <f>F308+H308</f>
        <v>66690</v>
      </c>
      <c r="J308" s="49">
        <v>3946.56</v>
      </c>
      <c r="K308" s="21">
        <f>I308-J308</f>
        <v>62743.44</v>
      </c>
    </row>
    <row r="309" spans="1:13" ht="12.75">
      <c r="A309" s="30" t="s">
        <v>259</v>
      </c>
      <c r="B309" s="55" t="s">
        <v>258</v>
      </c>
      <c r="C309" s="69"/>
      <c r="D309" s="69"/>
      <c r="E309" s="86"/>
      <c r="F309" s="49"/>
      <c r="G309" s="49"/>
      <c r="H309" s="49"/>
      <c r="I309" s="21"/>
      <c r="J309" s="49"/>
      <c r="K309" s="21"/>
    </row>
    <row r="310" spans="1:13" ht="12.75">
      <c r="A310" s="30"/>
      <c r="B310" s="56" t="s">
        <v>26</v>
      </c>
      <c r="C310" s="69" t="s">
        <v>276</v>
      </c>
      <c r="D310" s="88"/>
      <c r="E310" s="86"/>
      <c r="F310" s="49"/>
      <c r="G310" s="49"/>
      <c r="H310" s="49"/>
      <c r="I310" s="21"/>
      <c r="J310" s="49"/>
      <c r="K310" s="21"/>
    </row>
    <row r="311" spans="1:13" ht="12.75">
      <c r="A311" s="57"/>
      <c r="B311" s="57" t="s">
        <v>12</v>
      </c>
      <c r="C311" s="74"/>
      <c r="D311" s="47"/>
      <c r="E311" s="94"/>
      <c r="F311" s="50"/>
      <c r="G311" s="50"/>
      <c r="H311" s="50"/>
      <c r="I311" s="27"/>
      <c r="J311" s="50"/>
      <c r="K311" s="27"/>
    </row>
    <row r="312" spans="1:13">
      <c r="A312" s="61"/>
      <c r="B312" s="14"/>
      <c r="C312" s="67"/>
      <c r="D312" s="96"/>
      <c r="E312" s="90"/>
      <c r="F312" s="45"/>
      <c r="G312" s="45"/>
      <c r="H312" s="45"/>
      <c r="I312" s="26"/>
      <c r="J312" s="45"/>
      <c r="K312" s="26"/>
    </row>
    <row r="313" spans="1:13" ht="12.75">
      <c r="A313" s="62" t="s">
        <v>23</v>
      </c>
      <c r="B313" s="30" t="s">
        <v>24</v>
      </c>
      <c r="C313" s="68" t="s">
        <v>20</v>
      </c>
      <c r="D313" s="88">
        <v>155.63</v>
      </c>
      <c r="E313" s="86">
        <v>125.63</v>
      </c>
      <c r="F313" s="49">
        <f>E313*$E$9</f>
        <v>8165.95</v>
      </c>
      <c r="G313" s="87">
        <v>0</v>
      </c>
      <c r="H313" s="49">
        <f>G313*$G$9</f>
        <v>0</v>
      </c>
      <c r="I313" s="21">
        <f>F313+H313</f>
        <v>8165.95</v>
      </c>
      <c r="J313" s="49">
        <v>598.64</v>
      </c>
      <c r="K313" s="21">
        <f>I313-J313</f>
        <v>7567.3099999999995</v>
      </c>
    </row>
    <row r="314" spans="1:13" ht="12.75">
      <c r="A314" s="30" t="s">
        <v>25</v>
      </c>
      <c r="B314" s="30" t="s">
        <v>26</v>
      </c>
      <c r="C314" s="69"/>
      <c r="D314" s="88"/>
      <c r="E314" s="86"/>
      <c r="F314" s="49"/>
      <c r="G314" s="49"/>
      <c r="H314" s="49"/>
      <c r="I314" s="21"/>
      <c r="J314" s="49"/>
      <c r="K314" s="21"/>
    </row>
    <row r="315" spans="1:13" ht="12.75">
      <c r="A315" s="66"/>
      <c r="B315" s="57" t="s">
        <v>12</v>
      </c>
      <c r="C315" s="74" t="s">
        <v>276</v>
      </c>
      <c r="D315" s="47"/>
      <c r="E315" s="94"/>
      <c r="F315" s="50"/>
      <c r="G315" s="50"/>
      <c r="H315" s="50"/>
      <c r="I315" s="27"/>
      <c r="J315" s="50"/>
      <c r="K315" s="27"/>
    </row>
    <row r="316" spans="1:13">
      <c r="A316" s="32"/>
      <c r="B316" s="32"/>
      <c r="C316" s="31"/>
      <c r="D316" s="78"/>
      <c r="E316" s="48"/>
      <c r="F316" s="46"/>
      <c r="G316" s="48"/>
      <c r="H316" s="46"/>
      <c r="I316" s="11"/>
      <c r="J316" s="48"/>
      <c r="K316" s="81"/>
      <c r="M316" s="2" t="s">
        <v>267</v>
      </c>
    </row>
    <row r="317" spans="1:13">
      <c r="D317" s="20"/>
      <c r="E317" s="16">
        <f>SUM(E16:E315)</f>
        <v>3622.2347067999999</v>
      </c>
      <c r="F317" s="12">
        <f>SUM(F16:F315)</f>
        <v>235445.25594200002</v>
      </c>
      <c r="G317" s="16">
        <f>SUM(G16:G315)</f>
        <v>69.99860000000001</v>
      </c>
      <c r="H317" s="12">
        <f>SUM(H16:H315)</f>
        <v>2099.9580000000019</v>
      </c>
      <c r="I317" s="12">
        <f>SUM(I11:I315)</f>
        <v>237545.213942</v>
      </c>
      <c r="J317" s="82"/>
      <c r="K317" s="83"/>
      <c r="L317" s="59"/>
      <c r="M317" s="59">
        <f>F317+H317</f>
        <v>237545.21394200003</v>
      </c>
    </row>
    <row r="318" spans="1:13">
      <c r="D318" s="20"/>
      <c r="E318" s="10"/>
      <c r="F318" s="47"/>
      <c r="G318" s="17"/>
      <c r="H318" s="47"/>
      <c r="I318" s="13"/>
      <c r="J318" s="16"/>
    </row>
    <row r="320" spans="1:13" ht="12.75">
      <c r="A320" s="104" t="s">
        <v>280</v>
      </c>
      <c r="B320" s="104"/>
      <c r="C320" s="104"/>
      <c r="D320" s="105"/>
      <c r="E320" s="105"/>
      <c r="F320" s="105"/>
      <c r="G320" s="105"/>
      <c r="H320" s="105"/>
      <c r="J320" s="80"/>
    </row>
    <row r="321" spans="1:10" ht="18" customHeight="1">
      <c r="A321" s="104"/>
      <c r="B321" s="104"/>
      <c r="C321" s="104"/>
      <c r="D321" s="105"/>
      <c r="E321" s="105"/>
      <c r="F321" s="105"/>
      <c r="G321" s="105"/>
      <c r="H321" s="105"/>
      <c r="J321" s="80"/>
    </row>
    <row r="322" spans="1:10" ht="12.75">
      <c r="A322" s="104" t="s">
        <v>286</v>
      </c>
      <c r="B322" s="104"/>
      <c r="C322" s="104"/>
      <c r="D322" s="105"/>
      <c r="E322" s="105"/>
      <c r="F322" s="105"/>
      <c r="G322" s="105"/>
      <c r="H322" s="105"/>
      <c r="J322" s="80"/>
    </row>
    <row r="323" spans="1:10" ht="12.75">
      <c r="A323" s="104"/>
      <c r="B323" s="104"/>
      <c r="C323" s="104"/>
      <c r="D323" s="105"/>
      <c r="E323" s="105"/>
      <c r="F323" s="105"/>
      <c r="G323" s="105"/>
      <c r="H323" s="105"/>
      <c r="J323" s="80"/>
    </row>
    <row r="324" spans="1:10">
      <c r="A324" s="112"/>
      <c r="B324" s="112"/>
      <c r="C324" s="112"/>
      <c r="D324" s="112"/>
      <c r="E324" s="112"/>
      <c r="F324" s="112"/>
      <c r="G324" s="112"/>
      <c r="H324" s="112"/>
    </row>
  </sheetData>
  <mergeCells count="9">
    <mergeCell ref="A322:H324"/>
    <mergeCell ref="J7:J10"/>
    <mergeCell ref="K8:K10"/>
    <mergeCell ref="A320:H321"/>
    <mergeCell ref="D300:D301"/>
    <mergeCell ref="E7:F7"/>
    <mergeCell ref="E8:F8"/>
    <mergeCell ref="G7:H7"/>
    <mergeCell ref="G8:H8"/>
  </mergeCells>
  <phoneticPr fontId="0" type="noConversion"/>
  <pageMargins left="0.5" right="0.1" top="0.55000000000000004" bottom="0.6" header="0" footer="0"/>
  <pageSetup scale="90" fitToHeight="0" orientation="landscape" blackAndWhite="1" r:id="rId1"/>
  <headerFooter alignWithMargins="0">
    <oddHeader>&amp;R&amp;"Arial,Regular"&amp;8Page &amp;P of &amp;N</oddHeader>
  </headerFooter>
  <rowBreaks count="8" manualBreakCount="8">
    <brk id="52" max="10" man="1"/>
    <brk id="90" max="10" man="1"/>
    <brk id="128" max="10" man="1"/>
    <brk id="163" max="10" man="1"/>
    <brk id="199" max="10" man="1"/>
    <brk id="236" max="10" man="1"/>
    <brk id="274" max="10" man="1"/>
    <brk id="311" max="1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Schedule of Assessments</vt:lpstr>
      <vt:lpstr>'Schedule of Assessments'!Print_Area</vt:lpstr>
      <vt:lpstr>'Schedule of Assessments'!Print_Titles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Marsha A. Hacker</cp:lastModifiedBy>
  <cp:lastPrinted>2011-08-10T22:24:38Z</cp:lastPrinted>
  <dcterms:created xsi:type="dcterms:W3CDTF">2006-03-24T17:10:28Z</dcterms:created>
  <dcterms:modified xsi:type="dcterms:W3CDTF">2011-08-25T15:30:41Z</dcterms:modified>
</cp:coreProperties>
</file>